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2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gela\Documents\Leiser Lab\Lifespans\FMO4 lifespans\1.1 FMO4 interaction with Longevity Pathways\DR\"/>
    </mc:Choice>
  </mc:AlternateContent>
  <xr:revisionPtr revIDLastSave="0" documentId="13_ncr:1_{E5D69BE4-7C92-479A-9794-0C13CE31A786}" xr6:coauthVersionLast="47" xr6:coauthVersionMax="47" xr10:uidLastSave="{00000000-0000-0000-0000-000000000000}"/>
  <bookViews>
    <workbookView xWindow="-108" yWindow="-108" windowWidth="23256" windowHeight="12456" activeTab="2" xr2:uid="{00000000-000D-0000-FFFF-FFFF00000000}"/>
  </bookViews>
  <sheets>
    <sheet name="data" sheetId="1" r:id="rId1"/>
    <sheet name="stats" sheetId="8" r:id="rId2"/>
    <sheet name="Sheet2" sheetId="9" r:id="rId3"/>
    <sheet name="sDR" sheetId="7" state="hidden" r:id="rId4"/>
    <sheet name="Sheet1" sheetId="5" state="hidden" r:id="rId5"/>
  </sheets>
  <calcPr calcId="191029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81" i="7" l="1"/>
  <c r="C162" i="7"/>
  <c r="H162" i="7" s="1"/>
  <c r="I162" i="7" s="1"/>
  <c r="C143" i="7"/>
  <c r="H143" i="7" s="1"/>
  <c r="I143" i="7" s="1"/>
  <c r="H102" i="7"/>
  <c r="I102" i="7" s="1"/>
  <c r="H62" i="7"/>
  <c r="I62" i="7" s="1"/>
  <c r="C43" i="7"/>
  <c r="H43" i="7" s="1"/>
  <c r="I43" i="7" s="1"/>
  <c r="C5" i="7"/>
  <c r="H5" i="7" s="1"/>
  <c r="I5" i="7" s="1"/>
  <c r="H199" i="1"/>
  <c r="C122" i="1"/>
  <c r="H62" i="1"/>
  <c r="I62" i="1" s="1"/>
  <c r="C42" i="1"/>
  <c r="D386" i="7"/>
  <c r="D387" i="7" s="1"/>
  <c r="C387" i="7" s="1"/>
  <c r="H387" i="7" s="1"/>
  <c r="I387" i="7" s="1"/>
  <c r="C386" i="7"/>
  <c r="H386" i="7" s="1"/>
  <c r="I386" i="7" s="1"/>
  <c r="H385" i="7"/>
  <c r="I385" i="7" s="1"/>
  <c r="D384" i="7"/>
  <c r="D385" i="7" s="1"/>
  <c r="C385" i="7" s="1"/>
  <c r="C384" i="7"/>
  <c r="H384" i="7" s="1"/>
  <c r="I384" i="7" s="1"/>
  <c r="D383" i="7"/>
  <c r="C383" i="7"/>
  <c r="H383" i="7" s="1"/>
  <c r="I383" i="7" s="1"/>
  <c r="D382" i="7"/>
  <c r="C382" i="7"/>
  <c r="H382" i="7" s="1"/>
  <c r="I382" i="7" s="1"/>
  <c r="D184" i="7"/>
  <c r="D185" i="7" s="1"/>
  <c r="D186" i="7" s="1"/>
  <c r="D187" i="7" s="1"/>
  <c r="D188" i="7" s="1"/>
  <c r="D189" i="7" s="1"/>
  <c r="D190" i="7" s="1"/>
  <c r="D191" i="7" s="1"/>
  <c r="D192" i="7" s="1"/>
  <c r="D193" i="7" s="1"/>
  <c r="D194" i="7" s="1"/>
  <c r="D195" i="7" s="1"/>
  <c r="D196" i="7" s="1"/>
  <c r="D197" i="7" s="1"/>
  <c r="D198" i="7" s="1"/>
  <c r="D183" i="7"/>
  <c r="D182" i="7"/>
  <c r="D181" i="7"/>
  <c r="D164" i="7"/>
  <c r="D165" i="7" s="1"/>
  <c r="D166" i="7" s="1"/>
  <c r="D167" i="7" s="1"/>
  <c r="D168" i="7" s="1"/>
  <c r="D169" i="7" s="1"/>
  <c r="D170" i="7" s="1"/>
  <c r="D163" i="7"/>
  <c r="D162" i="7"/>
  <c r="D161" i="7"/>
  <c r="D146" i="7"/>
  <c r="D147" i="7" s="1"/>
  <c r="D145" i="7"/>
  <c r="C145" i="7"/>
  <c r="H145" i="7" s="1"/>
  <c r="I145" i="7" s="1"/>
  <c r="D144" i="7"/>
  <c r="D143" i="7"/>
  <c r="H142" i="7"/>
  <c r="I142" i="7" s="1"/>
  <c r="D142" i="7"/>
  <c r="D123" i="7"/>
  <c r="D124" i="7" s="1"/>
  <c r="D125" i="7" s="1"/>
  <c r="D126" i="7" s="1"/>
  <c r="D127" i="7" s="1"/>
  <c r="D128" i="7" s="1"/>
  <c r="D129" i="7" s="1"/>
  <c r="D130" i="7" s="1"/>
  <c r="D131" i="7" s="1"/>
  <c r="D132" i="7" s="1"/>
  <c r="D133" i="7" s="1"/>
  <c r="D134" i="7" s="1"/>
  <c r="D135" i="7" s="1"/>
  <c r="D136" i="7" s="1"/>
  <c r="D137" i="7" s="1"/>
  <c r="D138" i="7" s="1"/>
  <c r="D139" i="7" s="1"/>
  <c r="D140" i="7" s="1"/>
  <c r="H122" i="7"/>
  <c r="I122" i="7" s="1"/>
  <c r="D122" i="7"/>
  <c r="D103" i="7"/>
  <c r="D102" i="7"/>
  <c r="D83" i="7"/>
  <c r="D84" i="7" s="1"/>
  <c r="D85" i="7" s="1"/>
  <c r="D86" i="7" s="1"/>
  <c r="H82" i="7"/>
  <c r="I82" i="7" s="1"/>
  <c r="D82" i="7"/>
  <c r="D64" i="7"/>
  <c r="D65" i="7" s="1"/>
  <c r="D63" i="7"/>
  <c r="D62" i="7"/>
  <c r="D45" i="7"/>
  <c r="D46" i="7" s="1"/>
  <c r="D47" i="7" s="1"/>
  <c r="D48" i="7" s="1"/>
  <c r="D49" i="7" s="1"/>
  <c r="D50" i="7" s="1"/>
  <c r="C45" i="7"/>
  <c r="H45" i="7" s="1"/>
  <c r="I45" i="7" s="1"/>
  <c r="D44" i="7"/>
  <c r="D43" i="7"/>
  <c r="H42" i="7"/>
  <c r="I42" i="7" s="1"/>
  <c r="D42" i="7"/>
  <c r="C24" i="7"/>
  <c r="H24" i="7" s="1"/>
  <c r="I24" i="7" s="1"/>
  <c r="D22" i="7"/>
  <c r="D23" i="7" s="1"/>
  <c r="D24" i="7" s="1"/>
  <c r="D25" i="7" s="1"/>
  <c r="D26" i="7" s="1"/>
  <c r="D27" i="7" s="1"/>
  <c r="D28" i="7" s="1"/>
  <c r="D29" i="7" s="1"/>
  <c r="D30" i="7" s="1"/>
  <c r="D31" i="7" s="1"/>
  <c r="D32" i="7" s="1"/>
  <c r="D33" i="7" s="1"/>
  <c r="D34" i="7" s="1"/>
  <c r="D35" i="7" s="1"/>
  <c r="D36" i="7" s="1"/>
  <c r="D37" i="7" s="1"/>
  <c r="D38" i="7" s="1"/>
  <c r="D39" i="7" s="1"/>
  <c r="D40" i="7" s="1"/>
  <c r="C40" i="7" s="1"/>
  <c r="H40" i="7" s="1"/>
  <c r="I40" i="7" s="1"/>
  <c r="D3" i="7"/>
  <c r="D4" i="7" s="1"/>
  <c r="D5" i="7" s="1"/>
  <c r="D6" i="7" s="1"/>
  <c r="D7" i="7" s="1"/>
  <c r="D8" i="7" s="1"/>
  <c r="D9" i="7" s="1"/>
  <c r="D10" i="7" s="1"/>
  <c r="D11" i="7" s="1"/>
  <c r="D12" i="7" s="1"/>
  <c r="D13" i="7" s="1"/>
  <c r="D14" i="7" s="1"/>
  <c r="D15" i="7" s="1"/>
  <c r="D16" i="7" s="1"/>
  <c r="D17" i="7" s="1"/>
  <c r="D18" i="7" s="1"/>
  <c r="D19" i="7" s="1"/>
  <c r="D20" i="7" s="1"/>
  <c r="D2" i="7"/>
  <c r="D62" i="1"/>
  <c r="C103" i="7" l="1"/>
  <c r="H103" i="7" s="1"/>
  <c r="I103" i="7" s="1"/>
  <c r="C63" i="7"/>
  <c r="H63" i="7" s="1"/>
  <c r="I63" i="7" s="1"/>
  <c r="C26" i="7"/>
  <c r="H26" i="7" s="1"/>
  <c r="I26" i="7" s="1"/>
  <c r="H2" i="7"/>
  <c r="I2" i="7" s="1"/>
  <c r="C3" i="7"/>
  <c r="H3" i="7" s="1"/>
  <c r="I3" i="7" s="1"/>
  <c r="C34" i="7"/>
  <c r="H34" i="7" s="1"/>
  <c r="I34" i="7" s="1"/>
  <c r="C9" i="7"/>
  <c r="H9" i="7" s="1"/>
  <c r="I9" i="7" s="1"/>
  <c r="C13" i="7"/>
  <c r="H13" i="7" s="1"/>
  <c r="I13" i="7" s="1"/>
  <c r="C7" i="7"/>
  <c r="H7" i="7" s="1"/>
  <c r="I7" i="7" s="1"/>
  <c r="C20" i="7"/>
  <c r="H20" i="7" s="1"/>
  <c r="I20" i="7" s="1"/>
  <c r="C11" i="7"/>
  <c r="H11" i="7" s="1"/>
  <c r="I11" i="7" s="1"/>
  <c r="D51" i="7"/>
  <c r="D52" i="7" s="1"/>
  <c r="C50" i="7"/>
  <c r="H50" i="7" s="1"/>
  <c r="I50" i="7" s="1"/>
  <c r="C28" i="7"/>
  <c r="H28" i="7" s="1"/>
  <c r="I28" i="7" s="1"/>
  <c r="D66" i="7"/>
  <c r="D67" i="7" s="1"/>
  <c r="C65" i="7"/>
  <c r="H65" i="7" s="1"/>
  <c r="I65" i="7" s="1"/>
  <c r="D171" i="7"/>
  <c r="C170" i="7"/>
  <c r="H170" i="7" s="1"/>
  <c r="I170" i="7" s="1"/>
  <c r="C15" i="7"/>
  <c r="H15" i="7" s="1"/>
  <c r="I15" i="7" s="1"/>
  <c r="C30" i="7"/>
  <c r="H30" i="7" s="1"/>
  <c r="I30" i="7" s="1"/>
  <c r="C84" i="7"/>
  <c r="H84" i="7" s="1"/>
  <c r="I84" i="7" s="1"/>
  <c r="C191" i="7"/>
  <c r="H191" i="7" s="1"/>
  <c r="I191" i="7" s="1"/>
  <c r="C17" i="7"/>
  <c r="H17" i="7" s="1"/>
  <c r="I17" i="7" s="1"/>
  <c r="C32" i="7"/>
  <c r="H32" i="7" s="1"/>
  <c r="I32" i="7" s="1"/>
  <c r="C19" i="7"/>
  <c r="H19" i="7" s="1"/>
  <c r="I19" i="7" s="1"/>
  <c r="C39" i="7"/>
  <c r="H39" i="7" s="1"/>
  <c r="I39" i="7" s="1"/>
  <c r="C37" i="7"/>
  <c r="H37" i="7" s="1"/>
  <c r="I37" i="7" s="1"/>
  <c r="C35" i="7"/>
  <c r="H35" i="7" s="1"/>
  <c r="I35" i="7" s="1"/>
  <c r="C33" i="7"/>
  <c r="H33" i="7" s="1"/>
  <c r="I33" i="7" s="1"/>
  <c r="C31" i="7"/>
  <c r="H31" i="7" s="1"/>
  <c r="I31" i="7" s="1"/>
  <c r="C29" i="7"/>
  <c r="H29" i="7" s="1"/>
  <c r="I29" i="7" s="1"/>
  <c r="C27" i="7"/>
  <c r="H27" i="7" s="1"/>
  <c r="I27" i="7" s="1"/>
  <c r="C25" i="7"/>
  <c r="H25" i="7" s="1"/>
  <c r="I25" i="7" s="1"/>
  <c r="C23" i="7"/>
  <c r="H23" i="7" s="1"/>
  <c r="I23" i="7" s="1"/>
  <c r="H22" i="7"/>
  <c r="I22" i="7" s="1"/>
  <c r="C36" i="7"/>
  <c r="H36" i="7" s="1"/>
  <c r="I36" i="7" s="1"/>
  <c r="D87" i="7"/>
  <c r="D88" i="7" s="1"/>
  <c r="C86" i="7"/>
  <c r="H86" i="7" s="1"/>
  <c r="I86" i="7" s="1"/>
  <c r="C38" i="7"/>
  <c r="H38" i="7" s="1"/>
  <c r="I38" i="7" s="1"/>
  <c r="C48" i="7"/>
  <c r="H48" i="7" s="1"/>
  <c r="I48" i="7" s="1"/>
  <c r="C163" i="7"/>
  <c r="H163" i="7" s="1"/>
  <c r="I163" i="7" s="1"/>
  <c r="C188" i="7"/>
  <c r="H188" i="7" s="1"/>
  <c r="I188" i="7" s="1"/>
  <c r="C4" i="7"/>
  <c r="H4" i="7" s="1"/>
  <c r="I4" i="7" s="1"/>
  <c r="C6" i="7"/>
  <c r="H6" i="7" s="1"/>
  <c r="I6" i="7" s="1"/>
  <c r="C8" i="7"/>
  <c r="H8" i="7" s="1"/>
  <c r="I8" i="7" s="1"/>
  <c r="C10" i="7"/>
  <c r="H10" i="7" s="1"/>
  <c r="I10" i="7" s="1"/>
  <c r="C12" i="7"/>
  <c r="H12" i="7" s="1"/>
  <c r="I12" i="7" s="1"/>
  <c r="C14" i="7"/>
  <c r="H14" i="7" s="1"/>
  <c r="I14" i="7" s="1"/>
  <c r="C16" i="7"/>
  <c r="H16" i="7" s="1"/>
  <c r="I16" i="7" s="1"/>
  <c r="C18" i="7"/>
  <c r="H18" i="7" s="1"/>
  <c r="I18" i="7" s="1"/>
  <c r="C49" i="7"/>
  <c r="H49" i="7" s="1"/>
  <c r="I49" i="7" s="1"/>
  <c r="C47" i="7"/>
  <c r="H47" i="7" s="1"/>
  <c r="I47" i="7" s="1"/>
  <c r="C44" i="7"/>
  <c r="H44" i="7" s="1"/>
  <c r="I44" i="7" s="1"/>
  <c r="C46" i="7"/>
  <c r="H46" i="7" s="1"/>
  <c r="I46" i="7" s="1"/>
  <c r="C87" i="7"/>
  <c r="H87" i="7" s="1"/>
  <c r="I87" i="7" s="1"/>
  <c r="C85" i="7"/>
  <c r="H85" i="7" s="1"/>
  <c r="I85" i="7" s="1"/>
  <c r="C83" i="7"/>
  <c r="H83" i="7" s="1"/>
  <c r="I83" i="7" s="1"/>
  <c r="D104" i="7"/>
  <c r="D105" i="7" s="1"/>
  <c r="C139" i="7"/>
  <c r="H139" i="7" s="1"/>
  <c r="I139" i="7" s="1"/>
  <c r="D148" i="7"/>
  <c r="D149" i="7" s="1"/>
  <c r="C147" i="7"/>
  <c r="H147" i="7" s="1"/>
  <c r="I147" i="7" s="1"/>
  <c r="C196" i="7"/>
  <c r="C164" i="7"/>
  <c r="H164" i="7" s="1"/>
  <c r="I164" i="7" s="1"/>
  <c r="C165" i="7"/>
  <c r="H165" i="7" s="1"/>
  <c r="I165" i="7" s="1"/>
  <c r="C167" i="7"/>
  <c r="H167" i="7" s="1"/>
  <c r="I167" i="7" s="1"/>
  <c r="C166" i="7"/>
  <c r="H166" i="7" s="1"/>
  <c r="I166" i="7" s="1"/>
  <c r="H161" i="7"/>
  <c r="I161" i="7" s="1"/>
  <c r="C168" i="7"/>
  <c r="H168" i="7" s="1"/>
  <c r="I168" i="7" s="1"/>
  <c r="C169" i="7"/>
  <c r="H169" i="7" s="1"/>
  <c r="I169" i="7" s="1"/>
  <c r="C190" i="7"/>
  <c r="H190" i="7" s="1"/>
  <c r="I190" i="7" s="1"/>
  <c r="C198" i="7"/>
  <c r="C189" i="7"/>
  <c r="H189" i="7" s="1"/>
  <c r="I189" i="7" s="1"/>
  <c r="C186" i="7"/>
  <c r="H186" i="7" s="1"/>
  <c r="I186" i="7" s="1"/>
  <c r="C183" i="7"/>
  <c r="H183" i="7" s="1"/>
  <c r="I183" i="7" s="1"/>
  <c r="C195" i="7"/>
  <c r="H195" i="7" s="1"/>
  <c r="I195" i="7" s="1"/>
  <c r="C192" i="7"/>
  <c r="H192" i="7" s="1"/>
  <c r="I192" i="7" s="1"/>
  <c r="C197" i="7"/>
  <c r="C194" i="7"/>
  <c r="H194" i="7" s="1"/>
  <c r="I194" i="7" s="1"/>
  <c r="H181" i="7"/>
  <c r="I181" i="7" s="1"/>
  <c r="C187" i="7"/>
  <c r="H187" i="7" s="1"/>
  <c r="I187" i="7" s="1"/>
  <c r="C184" i="7"/>
  <c r="H184" i="7" s="1"/>
  <c r="I184" i="7" s="1"/>
  <c r="C185" i="7"/>
  <c r="H185" i="7" s="1"/>
  <c r="I185" i="7" s="1"/>
  <c r="C182" i="7"/>
  <c r="H182" i="7" s="1"/>
  <c r="I182" i="7" s="1"/>
  <c r="C193" i="7"/>
  <c r="H193" i="7" s="1"/>
  <c r="I193" i="7" s="1"/>
  <c r="C124" i="7"/>
  <c r="H124" i="7" s="1"/>
  <c r="I124" i="7" s="1"/>
  <c r="C126" i="7"/>
  <c r="H126" i="7" s="1"/>
  <c r="I126" i="7" s="1"/>
  <c r="C128" i="7"/>
  <c r="H128" i="7" s="1"/>
  <c r="I128" i="7" s="1"/>
  <c r="C130" i="7"/>
  <c r="H130" i="7" s="1"/>
  <c r="I130" i="7" s="1"/>
  <c r="C132" i="7"/>
  <c r="H132" i="7" s="1"/>
  <c r="I132" i="7" s="1"/>
  <c r="C134" i="7"/>
  <c r="H134" i="7" s="1"/>
  <c r="I134" i="7" s="1"/>
  <c r="C136" i="7"/>
  <c r="H136" i="7" s="1"/>
  <c r="I136" i="7" s="1"/>
  <c r="C138" i="7"/>
  <c r="H138" i="7" s="1"/>
  <c r="I138" i="7" s="1"/>
  <c r="C140" i="7"/>
  <c r="H140" i="7" s="1"/>
  <c r="I140" i="7" s="1"/>
  <c r="C64" i="7"/>
  <c r="H64" i="7" s="1"/>
  <c r="I64" i="7" s="1"/>
  <c r="C104" i="7"/>
  <c r="H104" i="7" s="1"/>
  <c r="I104" i="7" s="1"/>
  <c r="C123" i="7"/>
  <c r="H123" i="7" s="1"/>
  <c r="I123" i="7" s="1"/>
  <c r="C125" i="7"/>
  <c r="H125" i="7" s="1"/>
  <c r="I125" i="7" s="1"/>
  <c r="C127" i="7"/>
  <c r="H127" i="7" s="1"/>
  <c r="I127" i="7" s="1"/>
  <c r="C129" i="7"/>
  <c r="H129" i="7" s="1"/>
  <c r="I129" i="7" s="1"/>
  <c r="C131" i="7"/>
  <c r="H131" i="7" s="1"/>
  <c r="I131" i="7" s="1"/>
  <c r="C133" i="7"/>
  <c r="H133" i="7" s="1"/>
  <c r="I133" i="7" s="1"/>
  <c r="C135" i="7"/>
  <c r="H135" i="7" s="1"/>
  <c r="I135" i="7" s="1"/>
  <c r="C137" i="7"/>
  <c r="H137" i="7" s="1"/>
  <c r="I137" i="7" s="1"/>
  <c r="C144" i="7"/>
  <c r="H144" i="7" s="1"/>
  <c r="I144" i="7" s="1"/>
  <c r="C146" i="7"/>
  <c r="H146" i="7" s="1"/>
  <c r="I146" i="7" s="1"/>
  <c r="D388" i="7"/>
  <c r="D329" i="1"/>
  <c r="D164" i="1"/>
  <c r="D165" i="1" s="1"/>
  <c r="D166" i="1" s="1"/>
  <c r="D167" i="1" s="1"/>
  <c r="D382" i="1"/>
  <c r="C382" i="1" s="1"/>
  <c r="H382" i="1" s="1"/>
  <c r="D383" i="1"/>
  <c r="C383" i="1" s="1"/>
  <c r="H383" i="1" s="1"/>
  <c r="I383" i="1" s="1"/>
  <c r="D384" i="1"/>
  <c r="C384" i="1" s="1"/>
  <c r="H384" i="1" s="1"/>
  <c r="I384" i="1" s="1"/>
  <c r="H381" i="1"/>
  <c r="I381" i="1" s="1"/>
  <c r="D364" i="1"/>
  <c r="C364" i="1" s="1"/>
  <c r="H364" i="1" s="1"/>
  <c r="I364" i="1" s="1"/>
  <c r="D365" i="1"/>
  <c r="C365" i="1" s="1"/>
  <c r="H365" i="1" s="1"/>
  <c r="I365" i="1" s="1"/>
  <c r="D366" i="1"/>
  <c r="C366" i="1" s="1"/>
  <c r="H366" i="1" s="1"/>
  <c r="I366" i="1" s="1"/>
  <c r="H363" i="1"/>
  <c r="I363" i="1" s="1"/>
  <c r="D346" i="1"/>
  <c r="C346" i="1" s="1"/>
  <c r="H346" i="1" s="1"/>
  <c r="D347" i="1"/>
  <c r="C347" i="1" s="1"/>
  <c r="H347" i="1" s="1"/>
  <c r="I347" i="1" s="1"/>
  <c r="D348" i="1"/>
  <c r="C348" i="1" s="1"/>
  <c r="H348" i="1" s="1"/>
  <c r="I348" i="1" s="1"/>
  <c r="H345" i="1"/>
  <c r="I345" i="1" s="1"/>
  <c r="D327" i="1"/>
  <c r="C327" i="1" s="1"/>
  <c r="H327" i="1" s="1"/>
  <c r="D328" i="1"/>
  <c r="C328" i="1" s="1"/>
  <c r="H328" i="1" s="1"/>
  <c r="I328" i="1" s="1"/>
  <c r="H326" i="1"/>
  <c r="I326" i="1" s="1"/>
  <c r="D309" i="1"/>
  <c r="C309" i="1" s="1"/>
  <c r="H309" i="1" s="1"/>
  <c r="I309" i="1" s="1"/>
  <c r="D310" i="1"/>
  <c r="C310" i="1" s="1"/>
  <c r="H310" i="1" s="1"/>
  <c r="I310" i="1" s="1"/>
  <c r="D311" i="1"/>
  <c r="D312" i="1" s="1"/>
  <c r="C312" i="1" s="1"/>
  <c r="H312" i="1" s="1"/>
  <c r="I312" i="1" s="1"/>
  <c r="C311" i="1"/>
  <c r="H311" i="1" s="1"/>
  <c r="I311" i="1" s="1"/>
  <c r="H308" i="1"/>
  <c r="I308" i="1" s="1"/>
  <c r="D291" i="1"/>
  <c r="C291" i="1" s="1"/>
  <c r="H291" i="1" s="1"/>
  <c r="D292" i="1"/>
  <c r="C292" i="1" s="1"/>
  <c r="H292" i="1" s="1"/>
  <c r="I292" i="1" s="1"/>
  <c r="D293" i="1"/>
  <c r="D294" i="1" s="1"/>
  <c r="C294" i="1" s="1"/>
  <c r="H294" i="1" s="1"/>
  <c r="I294" i="1" s="1"/>
  <c r="H290" i="1"/>
  <c r="I290" i="1" s="1"/>
  <c r="D273" i="1"/>
  <c r="C273" i="1" s="1"/>
  <c r="H273" i="1" s="1"/>
  <c r="I273" i="1" s="1"/>
  <c r="D274" i="1"/>
  <c r="C274" i="1" s="1"/>
  <c r="H274" i="1" s="1"/>
  <c r="I274" i="1" s="1"/>
  <c r="D275" i="1"/>
  <c r="H272" i="1"/>
  <c r="I272" i="1" s="1"/>
  <c r="I382" i="1"/>
  <c r="D381" i="1"/>
  <c r="D363" i="1"/>
  <c r="D345" i="1"/>
  <c r="I327" i="1"/>
  <c r="D326" i="1"/>
  <c r="D308" i="1"/>
  <c r="I291" i="1"/>
  <c r="D290" i="1"/>
  <c r="D272" i="1"/>
  <c r="D182" i="1"/>
  <c r="C182" i="1" s="1"/>
  <c r="H182" i="1" s="1"/>
  <c r="I182" i="1" s="1"/>
  <c r="D183" i="1"/>
  <c r="C183" i="1" s="1"/>
  <c r="H183" i="1" s="1"/>
  <c r="I183" i="1" s="1"/>
  <c r="D184" i="1"/>
  <c r="H181" i="1"/>
  <c r="I181" i="1" s="1"/>
  <c r="D162" i="1"/>
  <c r="C162" i="1" s="1"/>
  <c r="H162" i="1" s="1"/>
  <c r="I162" i="1" s="1"/>
  <c r="D163" i="1"/>
  <c r="C163" i="1" s="1"/>
  <c r="H163" i="1" s="1"/>
  <c r="I163" i="1" s="1"/>
  <c r="H161" i="1"/>
  <c r="I161" i="1" s="1"/>
  <c r="H142" i="1"/>
  <c r="I142" i="1" s="1"/>
  <c r="D181" i="1"/>
  <c r="D161" i="1"/>
  <c r="D145" i="1"/>
  <c r="D146" i="1" s="1"/>
  <c r="D147" i="1" s="1"/>
  <c r="D148" i="1" s="1"/>
  <c r="D149" i="1" s="1"/>
  <c r="D123" i="1"/>
  <c r="D124" i="1" s="1"/>
  <c r="D102" i="1"/>
  <c r="D103" i="1" s="1"/>
  <c r="D83" i="1"/>
  <c r="C83" i="1" s="1"/>
  <c r="H83" i="1" s="1"/>
  <c r="I83" i="1" s="1"/>
  <c r="H82" i="1"/>
  <c r="I82" i="1" s="1"/>
  <c r="D63" i="1"/>
  <c r="C63" i="1" s="1"/>
  <c r="H63" i="1" s="1"/>
  <c r="I63" i="1" s="1"/>
  <c r="H22" i="1"/>
  <c r="I22" i="1" s="1"/>
  <c r="D44" i="1"/>
  <c r="D45" i="1" s="1"/>
  <c r="D43" i="1"/>
  <c r="C43" i="1" s="1"/>
  <c r="H43" i="1" s="1"/>
  <c r="I43" i="1" s="1"/>
  <c r="D2" i="1"/>
  <c r="D3" i="1" s="1"/>
  <c r="C3" i="1" s="1"/>
  <c r="D22" i="1"/>
  <c r="D23" i="1" s="1"/>
  <c r="D42" i="1"/>
  <c r="D82" i="1"/>
  <c r="D122" i="1"/>
  <c r="D142" i="1"/>
  <c r="D143" i="1"/>
  <c r="C143" i="1" s="1"/>
  <c r="H143" i="1" s="1"/>
  <c r="I143" i="1" s="1"/>
  <c r="D144" i="1"/>
  <c r="C144" i="1" s="1"/>
  <c r="H144" i="1" s="1"/>
  <c r="I144" i="1" s="1"/>
  <c r="H2" i="1"/>
  <c r="I2" i="1" s="1"/>
  <c r="H42" i="1"/>
  <c r="I42" i="1" s="1"/>
  <c r="H102" i="1"/>
  <c r="I102" i="1" s="1"/>
  <c r="H122" i="1"/>
  <c r="I122" i="1" s="1"/>
  <c r="I346" i="1"/>
  <c r="H198" i="7" l="1"/>
  <c r="I198" i="7" s="1"/>
  <c r="H196" i="7"/>
  <c r="I196" i="7" s="1"/>
  <c r="H197" i="7"/>
  <c r="I197" i="7" s="1"/>
  <c r="C66" i="7"/>
  <c r="H66" i="7" s="1"/>
  <c r="I66" i="7" s="1"/>
  <c r="D150" i="7"/>
  <c r="C149" i="7"/>
  <c r="H149" i="7" s="1"/>
  <c r="I149" i="7" s="1"/>
  <c r="C105" i="7"/>
  <c r="H105" i="7" s="1"/>
  <c r="I105" i="7" s="1"/>
  <c r="D106" i="7"/>
  <c r="C51" i="7"/>
  <c r="H51" i="7" s="1"/>
  <c r="I51" i="7" s="1"/>
  <c r="C171" i="7"/>
  <c r="H171" i="7" s="1"/>
  <c r="I171" i="7" s="1"/>
  <c r="D172" i="7"/>
  <c r="D68" i="7"/>
  <c r="C67" i="7"/>
  <c r="H67" i="7" s="1"/>
  <c r="I67" i="7" s="1"/>
  <c r="D389" i="7"/>
  <c r="C388" i="7"/>
  <c r="H388" i="7" s="1"/>
  <c r="I388" i="7" s="1"/>
  <c r="C148" i="7"/>
  <c r="H148" i="7" s="1"/>
  <c r="I148" i="7" s="1"/>
  <c r="C88" i="7"/>
  <c r="H88" i="7" s="1"/>
  <c r="I88" i="7" s="1"/>
  <c r="D89" i="7"/>
  <c r="C52" i="7"/>
  <c r="H52" i="7" s="1"/>
  <c r="I52" i="7" s="1"/>
  <c r="D53" i="7"/>
  <c r="D24" i="1"/>
  <c r="C23" i="1"/>
  <c r="H23" i="1" s="1"/>
  <c r="I23" i="1" s="1"/>
  <c r="C164" i="1"/>
  <c r="H164" i="1" s="1"/>
  <c r="I164" i="1" s="1"/>
  <c r="D84" i="1"/>
  <c r="D85" i="1" s="1"/>
  <c r="D86" i="1" s="1"/>
  <c r="D87" i="1" s="1"/>
  <c r="C123" i="1"/>
  <c r="H123" i="1" s="1"/>
  <c r="I123" i="1" s="1"/>
  <c r="C166" i="1"/>
  <c r="H166" i="1" s="1"/>
  <c r="I166" i="1" s="1"/>
  <c r="C165" i="1"/>
  <c r="H165" i="1" s="1"/>
  <c r="I165" i="1" s="1"/>
  <c r="D313" i="1"/>
  <c r="C313" i="1" s="1"/>
  <c r="H313" i="1" s="1"/>
  <c r="I313" i="1" s="1"/>
  <c r="D385" i="1"/>
  <c r="C385" i="1" s="1"/>
  <c r="H385" i="1" s="1"/>
  <c r="I385" i="1" s="1"/>
  <c r="D349" i="1"/>
  <c r="C349" i="1" s="1"/>
  <c r="H349" i="1" s="1"/>
  <c r="I349" i="1" s="1"/>
  <c r="C44" i="1"/>
  <c r="H44" i="1" s="1"/>
  <c r="I44" i="1" s="1"/>
  <c r="D295" i="1"/>
  <c r="D296" i="1" s="1"/>
  <c r="C148" i="1"/>
  <c r="H148" i="1" s="1"/>
  <c r="I148" i="1" s="1"/>
  <c r="C145" i="1"/>
  <c r="H145" i="1" s="1"/>
  <c r="I145" i="1" s="1"/>
  <c r="C147" i="1"/>
  <c r="H147" i="1" s="1"/>
  <c r="I147" i="1" s="1"/>
  <c r="D64" i="1"/>
  <c r="C64" i="1" s="1"/>
  <c r="H64" i="1" s="1"/>
  <c r="I64" i="1" s="1"/>
  <c r="D367" i="1"/>
  <c r="C146" i="1"/>
  <c r="H146" i="1" s="1"/>
  <c r="I146" i="1" s="1"/>
  <c r="D4" i="1"/>
  <c r="C4" i="1" s="1"/>
  <c r="H4" i="1" s="1"/>
  <c r="I4" i="1" s="1"/>
  <c r="H3" i="1"/>
  <c r="I3" i="1" s="1"/>
  <c r="C103" i="1"/>
  <c r="H103" i="1" s="1"/>
  <c r="I103" i="1" s="1"/>
  <c r="D104" i="1"/>
  <c r="C45" i="1"/>
  <c r="H45" i="1" s="1"/>
  <c r="I45" i="1" s="1"/>
  <c r="D46" i="1"/>
  <c r="C124" i="1"/>
  <c r="H124" i="1" s="1"/>
  <c r="I124" i="1" s="1"/>
  <c r="D125" i="1"/>
  <c r="C149" i="1"/>
  <c r="H149" i="1" s="1"/>
  <c r="I149" i="1" s="1"/>
  <c r="D150" i="1"/>
  <c r="C184" i="1"/>
  <c r="H184" i="1" s="1"/>
  <c r="I184" i="1" s="1"/>
  <c r="D185" i="1"/>
  <c r="D168" i="1"/>
  <c r="C167" i="1"/>
  <c r="H167" i="1" s="1"/>
  <c r="I167" i="1" s="1"/>
  <c r="D276" i="1"/>
  <c r="C275" i="1"/>
  <c r="H275" i="1" s="1"/>
  <c r="I275" i="1" s="1"/>
  <c r="C293" i="1"/>
  <c r="H293" i="1" s="1"/>
  <c r="I293" i="1" s="1"/>
  <c r="D330" i="1"/>
  <c r="C329" i="1"/>
  <c r="H329" i="1" s="1"/>
  <c r="I329" i="1" s="1"/>
  <c r="D151" i="7" l="1"/>
  <c r="C150" i="7"/>
  <c r="H150" i="7" s="1"/>
  <c r="I150" i="7" s="1"/>
  <c r="D107" i="7"/>
  <c r="C106" i="7"/>
  <c r="H106" i="7" s="1"/>
  <c r="I106" i="7" s="1"/>
  <c r="D173" i="7"/>
  <c r="C172" i="7"/>
  <c r="H172" i="7" s="1"/>
  <c r="I172" i="7" s="1"/>
  <c r="D54" i="7"/>
  <c r="C53" i="7"/>
  <c r="H53" i="7" s="1"/>
  <c r="I53" i="7" s="1"/>
  <c r="D69" i="7"/>
  <c r="C68" i="7"/>
  <c r="H68" i="7" s="1"/>
  <c r="I68" i="7" s="1"/>
  <c r="D90" i="7"/>
  <c r="C89" i="7"/>
  <c r="H89" i="7" s="1"/>
  <c r="I89" i="7" s="1"/>
  <c r="C389" i="7"/>
  <c r="H389" i="7" s="1"/>
  <c r="I389" i="7" s="1"/>
  <c r="D390" i="7"/>
  <c r="D25" i="1"/>
  <c r="D26" i="1" s="1"/>
  <c r="D27" i="1" s="1"/>
  <c r="C24" i="1"/>
  <c r="H24" i="1" s="1"/>
  <c r="I24" i="1" s="1"/>
  <c r="C86" i="1"/>
  <c r="H86" i="1" s="1"/>
  <c r="I86" i="1" s="1"/>
  <c r="C85" i="1"/>
  <c r="H85" i="1" s="1"/>
  <c r="I85" i="1" s="1"/>
  <c r="C84" i="1"/>
  <c r="H84" i="1" s="1"/>
  <c r="I84" i="1" s="1"/>
  <c r="C295" i="1"/>
  <c r="H295" i="1" s="1"/>
  <c r="I295" i="1" s="1"/>
  <c r="D65" i="1"/>
  <c r="D66" i="1" s="1"/>
  <c r="D67" i="1" s="1"/>
  <c r="D68" i="1" s="1"/>
  <c r="D69" i="1" s="1"/>
  <c r="D70" i="1" s="1"/>
  <c r="D71" i="1" s="1"/>
  <c r="D72" i="1" s="1"/>
  <c r="D314" i="1"/>
  <c r="C314" i="1" s="1"/>
  <c r="H314" i="1" s="1"/>
  <c r="I314" i="1" s="1"/>
  <c r="D5" i="1"/>
  <c r="C5" i="1" s="1"/>
  <c r="H5" i="1" s="1"/>
  <c r="I5" i="1" s="1"/>
  <c r="C25" i="1"/>
  <c r="H25" i="1" s="1"/>
  <c r="I25" i="1" s="1"/>
  <c r="D350" i="1"/>
  <c r="D386" i="1"/>
  <c r="C386" i="1" s="1"/>
  <c r="H386" i="1" s="1"/>
  <c r="I386" i="1" s="1"/>
  <c r="C367" i="1"/>
  <c r="H367" i="1" s="1"/>
  <c r="I367" i="1" s="1"/>
  <c r="D368" i="1"/>
  <c r="D259" i="1"/>
  <c r="D331" i="1"/>
  <c r="C330" i="1"/>
  <c r="H330" i="1" s="1"/>
  <c r="I330" i="1" s="1"/>
  <c r="D88" i="1"/>
  <c r="C87" i="1"/>
  <c r="H87" i="1" s="1"/>
  <c r="I87" i="1" s="1"/>
  <c r="D297" i="1"/>
  <c r="C296" i="1"/>
  <c r="H296" i="1" s="1"/>
  <c r="I296" i="1" s="1"/>
  <c r="D151" i="1"/>
  <c r="C150" i="1"/>
  <c r="H150" i="1" s="1"/>
  <c r="I150" i="1" s="1"/>
  <c r="D126" i="1"/>
  <c r="C125" i="1"/>
  <c r="H125" i="1" s="1"/>
  <c r="I125" i="1" s="1"/>
  <c r="D47" i="1"/>
  <c r="C46" i="1"/>
  <c r="H46" i="1" s="1"/>
  <c r="I46" i="1" s="1"/>
  <c r="C104" i="1"/>
  <c r="H104" i="1" s="1"/>
  <c r="I104" i="1" s="1"/>
  <c r="D186" i="1"/>
  <c r="C185" i="1"/>
  <c r="H185" i="1" s="1"/>
  <c r="I185" i="1" s="1"/>
  <c r="C276" i="1"/>
  <c r="H276" i="1" s="1"/>
  <c r="I276" i="1" s="1"/>
  <c r="D277" i="1"/>
  <c r="D169" i="1"/>
  <c r="C168" i="1"/>
  <c r="H168" i="1" s="1"/>
  <c r="I168" i="1" s="1"/>
  <c r="D174" i="7" l="1"/>
  <c r="C173" i="7"/>
  <c r="H173" i="7" s="1"/>
  <c r="I173" i="7" s="1"/>
  <c r="D152" i="7"/>
  <c r="C151" i="7"/>
  <c r="H151" i="7" s="1"/>
  <c r="I151" i="7" s="1"/>
  <c r="C54" i="7"/>
  <c r="H54" i="7" s="1"/>
  <c r="I54" i="7" s="1"/>
  <c r="D55" i="7"/>
  <c r="D391" i="7"/>
  <c r="C390" i="7"/>
  <c r="H390" i="7" s="1"/>
  <c r="I390" i="7" s="1"/>
  <c r="D70" i="7"/>
  <c r="C69" i="7"/>
  <c r="H69" i="7" s="1"/>
  <c r="I69" i="7" s="1"/>
  <c r="C107" i="7"/>
  <c r="H107" i="7" s="1"/>
  <c r="I107" i="7" s="1"/>
  <c r="D108" i="7"/>
  <c r="C90" i="7"/>
  <c r="H90" i="7" s="1"/>
  <c r="I90" i="7" s="1"/>
  <c r="D91" i="7"/>
  <c r="C65" i="1"/>
  <c r="H65" i="1" s="1"/>
  <c r="I65" i="1" s="1"/>
  <c r="D315" i="1"/>
  <c r="C315" i="1" s="1"/>
  <c r="H315" i="1" s="1"/>
  <c r="I315" i="1" s="1"/>
  <c r="D6" i="1"/>
  <c r="C6" i="1" s="1"/>
  <c r="H6" i="1" s="1"/>
  <c r="I6" i="1" s="1"/>
  <c r="D316" i="1"/>
  <c r="C316" i="1" s="1"/>
  <c r="H316" i="1" s="1"/>
  <c r="I316" i="1" s="1"/>
  <c r="D387" i="1"/>
  <c r="C26" i="1"/>
  <c r="H26" i="1" s="1"/>
  <c r="I26" i="1" s="1"/>
  <c r="C350" i="1"/>
  <c r="H350" i="1" s="1"/>
  <c r="I350" i="1" s="1"/>
  <c r="D351" i="1"/>
  <c r="C368" i="1"/>
  <c r="H368" i="1" s="1"/>
  <c r="I368" i="1" s="1"/>
  <c r="D369" i="1"/>
  <c r="C151" i="1"/>
  <c r="H151" i="1" s="1"/>
  <c r="I151" i="1" s="1"/>
  <c r="D152" i="1"/>
  <c r="C331" i="1"/>
  <c r="H331" i="1" s="1"/>
  <c r="I331" i="1" s="1"/>
  <c r="D332" i="1"/>
  <c r="C66" i="1"/>
  <c r="H66" i="1" s="1"/>
  <c r="I66" i="1" s="1"/>
  <c r="C277" i="1"/>
  <c r="H277" i="1" s="1"/>
  <c r="I277" i="1" s="1"/>
  <c r="D278" i="1"/>
  <c r="D48" i="1"/>
  <c r="C47" i="1"/>
  <c r="H47" i="1" s="1"/>
  <c r="I47" i="1" s="1"/>
  <c r="D260" i="1"/>
  <c r="C259" i="1"/>
  <c r="H259" i="1" s="1"/>
  <c r="I259" i="1" s="1"/>
  <c r="D170" i="1"/>
  <c r="C169" i="1"/>
  <c r="H169" i="1" s="1"/>
  <c r="I169" i="1" s="1"/>
  <c r="D187" i="1"/>
  <c r="C186" i="1"/>
  <c r="H186" i="1" s="1"/>
  <c r="I186" i="1" s="1"/>
  <c r="D127" i="1"/>
  <c r="C126" i="1"/>
  <c r="H126" i="1" s="1"/>
  <c r="I126" i="1" s="1"/>
  <c r="D298" i="1"/>
  <c r="C297" i="1"/>
  <c r="H297" i="1" s="1"/>
  <c r="I297" i="1" s="1"/>
  <c r="C88" i="1"/>
  <c r="H88" i="1" s="1"/>
  <c r="I88" i="1" s="1"/>
  <c r="D89" i="1"/>
  <c r="D175" i="7" l="1"/>
  <c r="C174" i="7"/>
  <c r="H174" i="7" s="1"/>
  <c r="I174" i="7" s="1"/>
  <c r="D56" i="7"/>
  <c r="C55" i="7"/>
  <c r="H55" i="7" s="1"/>
  <c r="I55" i="7" s="1"/>
  <c r="D71" i="7"/>
  <c r="C70" i="7"/>
  <c r="H70" i="7" s="1"/>
  <c r="I70" i="7" s="1"/>
  <c r="D92" i="7"/>
  <c r="C91" i="7"/>
  <c r="H91" i="7" s="1"/>
  <c r="I91" i="7" s="1"/>
  <c r="D109" i="7"/>
  <c r="C108" i="7"/>
  <c r="H108" i="7" s="1"/>
  <c r="I108" i="7" s="1"/>
  <c r="D153" i="7"/>
  <c r="C152" i="7"/>
  <c r="H152" i="7" s="1"/>
  <c r="I152" i="7" s="1"/>
  <c r="C391" i="7"/>
  <c r="H391" i="7" s="1"/>
  <c r="I391" i="7" s="1"/>
  <c r="D392" i="7"/>
  <c r="D317" i="1"/>
  <c r="D7" i="1"/>
  <c r="D8" i="1" s="1"/>
  <c r="C387" i="1"/>
  <c r="H387" i="1" s="1"/>
  <c r="I387" i="1" s="1"/>
  <c r="D388" i="1"/>
  <c r="D28" i="1"/>
  <c r="C27" i="1"/>
  <c r="H27" i="1" s="1"/>
  <c r="I27" i="1" s="1"/>
  <c r="D352" i="1"/>
  <c r="C351" i="1"/>
  <c r="H351" i="1" s="1"/>
  <c r="I351" i="1" s="1"/>
  <c r="D370" i="1"/>
  <c r="C369" i="1"/>
  <c r="H369" i="1" s="1"/>
  <c r="I369" i="1" s="1"/>
  <c r="C278" i="1"/>
  <c r="H278" i="1" s="1"/>
  <c r="I278" i="1" s="1"/>
  <c r="D279" i="1"/>
  <c r="C152" i="1"/>
  <c r="H152" i="1" s="1"/>
  <c r="I152" i="1" s="1"/>
  <c r="D153" i="1"/>
  <c r="C187" i="1"/>
  <c r="H187" i="1" s="1"/>
  <c r="I187" i="1" s="1"/>
  <c r="D188" i="1"/>
  <c r="C48" i="1"/>
  <c r="H48" i="1" s="1"/>
  <c r="I48" i="1" s="1"/>
  <c r="D49" i="1"/>
  <c r="C317" i="1"/>
  <c r="H317" i="1" s="1"/>
  <c r="I317" i="1" s="1"/>
  <c r="D318" i="1"/>
  <c r="C67" i="1"/>
  <c r="H67" i="1" s="1"/>
  <c r="I67" i="1" s="1"/>
  <c r="D333" i="1"/>
  <c r="C332" i="1"/>
  <c r="H332" i="1" s="1"/>
  <c r="I332" i="1" s="1"/>
  <c r="D90" i="1"/>
  <c r="C89" i="1"/>
  <c r="H89" i="1" s="1"/>
  <c r="I89" i="1" s="1"/>
  <c r="C298" i="1"/>
  <c r="H298" i="1" s="1"/>
  <c r="I298" i="1" s="1"/>
  <c r="D299" i="1"/>
  <c r="D128" i="1"/>
  <c r="C127" i="1"/>
  <c r="H127" i="1" s="1"/>
  <c r="I127" i="1" s="1"/>
  <c r="C170" i="1"/>
  <c r="H170" i="1" s="1"/>
  <c r="I170" i="1" s="1"/>
  <c r="D171" i="1"/>
  <c r="C260" i="1"/>
  <c r="H260" i="1" s="1"/>
  <c r="I260" i="1" s="1"/>
  <c r="D261" i="1"/>
  <c r="D393" i="7" l="1"/>
  <c r="C392" i="7"/>
  <c r="H392" i="7" s="1"/>
  <c r="I392" i="7" s="1"/>
  <c r="C109" i="7"/>
  <c r="H109" i="7" s="1"/>
  <c r="I109" i="7" s="1"/>
  <c r="D110" i="7"/>
  <c r="C153" i="7"/>
  <c r="H153" i="7" s="1"/>
  <c r="I153" i="7" s="1"/>
  <c r="D154" i="7"/>
  <c r="D57" i="7"/>
  <c r="C56" i="7"/>
  <c r="H56" i="7" s="1"/>
  <c r="I56" i="7" s="1"/>
  <c r="C71" i="7"/>
  <c r="H71" i="7" s="1"/>
  <c r="I71" i="7" s="1"/>
  <c r="D72" i="7"/>
  <c r="D176" i="7"/>
  <c r="C175" i="7"/>
  <c r="H175" i="7" s="1"/>
  <c r="I175" i="7" s="1"/>
  <c r="D93" i="7"/>
  <c r="C92" i="7"/>
  <c r="H92" i="7" s="1"/>
  <c r="I92" i="7" s="1"/>
  <c r="C7" i="1"/>
  <c r="H7" i="1" s="1"/>
  <c r="I7" i="1" s="1"/>
  <c r="D389" i="1"/>
  <c r="C388" i="1"/>
  <c r="H388" i="1" s="1"/>
  <c r="I388" i="1" s="1"/>
  <c r="C28" i="1"/>
  <c r="H28" i="1" s="1"/>
  <c r="I28" i="1" s="1"/>
  <c r="D29" i="1"/>
  <c r="C352" i="1"/>
  <c r="H352" i="1" s="1"/>
  <c r="I352" i="1" s="1"/>
  <c r="D353" i="1"/>
  <c r="C370" i="1"/>
  <c r="H370" i="1" s="1"/>
  <c r="I370" i="1" s="1"/>
  <c r="D371" i="1"/>
  <c r="C153" i="1"/>
  <c r="H153" i="1" s="1"/>
  <c r="I153" i="1" s="1"/>
  <c r="D154" i="1"/>
  <c r="C299" i="1"/>
  <c r="H299" i="1" s="1"/>
  <c r="I299" i="1" s="1"/>
  <c r="D300" i="1"/>
  <c r="D9" i="1"/>
  <c r="C9" i="1" s="1"/>
  <c r="H9" i="1" s="1"/>
  <c r="C8" i="1"/>
  <c r="H8" i="1" s="1"/>
  <c r="I8" i="1" s="1"/>
  <c r="C68" i="1"/>
  <c r="H68" i="1" s="1"/>
  <c r="I68" i="1" s="1"/>
  <c r="D262" i="1"/>
  <c r="C261" i="1"/>
  <c r="H261" i="1" s="1"/>
  <c r="I261" i="1" s="1"/>
  <c r="D91" i="1"/>
  <c r="C90" i="1"/>
  <c r="H90" i="1" s="1"/>
  <c r="I90" i="1" s="1"/>
  <c r="D172" i="1"/>
  <c r="C171" i="1"/>
  <c r="H171" i="1" s="1"/>
  <c r="I171" i="1" s="1"/>
  <c r="C318" i="1"/>
  <c r="H318" i="1" s="1"/>
  <c r="I318" i="1" s="1"/>
  <c r="D319" i="1"/>
  <c r="C188" i="1"/>
  <c r="H188" i="1" s="1"/>
  <c r="I188" i="1" s="1"/>
  <c r="D189" i="1"/>
  <c r="D280" i="1"/>
  <c r="C279" i="1"/>
  <c r="H279" i="1" s="1"/>
  <c r="I279" i="1" s="1"/>
  <c r="D50" i="1"/>
  <c r="C49" i="1"/>
  <c r="H49" i="1" s="1"/>
  <c r="I49" i="1" s="1"/>
  <c r="C128" i="1"/>
  <c r="H128" i="1" s="1"/>
  <c r="I128" i="1" s="1"/>
  <c r="D129" i="1"/>
  <c r="D334" i="1"/>
  <c r="C333" i="1"/>
  <c r="H333" i="1" s="1"/>
  <c r="I333" i="1" s="1"/>
  <c r="D177" i="7" l="1"/>
  <c r="C176" i="7"/>
  <c r="H176" i="7" s="1"/>
  <c r="I176" i="7" s="1"/>
  <c r="D94" i="7"/>
  <c r="C93" i="7"/>
  <c r="H93" i="7" s="1"/>
  <c r="I93" i="7" s="1"/>
  <c r="D58" i="7"/>
  <c r="C57" i="7"/>
  <c r="H57" i="7" s="1"/>
  <c r="I57" i="7" s="1"/>
  <c r="D155" i="7"/>
  <c r="C154" i="7"/>
  <c r="H154" i="7" s="1"/>
  <c r="I154" i="7" s="1"/>
  <c r="D111" i="7"/>
  <c r="C110" i="7"/>
  <c r="H110" i="7" s="1"/>
  <c r="I110" i="7" s="1"/>
  <c r="D73" i="7"/>
  <c r="C72" i="7"/>
  <c r="H72" i="7" s="1"/>
  <c r="I72" i="7" s="1"/>
  <c r="C393" i="7"/>
  <c r="H393" i="7" s="1"/>
  <c r="I393" i="7" s="1"/>
  <c r="D394" i="7"/>
  <c r="C389" i="1"/>
  <c r="H389" i="1" s="1"/>
  <c r="I389" i="1" s="1"/>
  <c r="D390" i="1"/>
  <c r="D30" i="1"/>
  <c r="C29" i="1"/>
  <c r="H29" i="1" s="1"/>
  <c r="I29" i="1" s="1"/>
  <c r="C353" i="1"/>
  <c r="H353" i="1" s="1"/>
  <c r="I353" i="1" s="1"/>
  <c r="D354" i="1"/>
  <c r="C371" i="1"/>
  <c r="H371" i="1" s="1"/>
  <c r="I371" i="1" s="1"/>
  <c r="D372" i="1"/>
  <c r="D130" i="1"/>
  <c r="C129" i="1"/>
  <c r="H129" i="1" s="1"/>
  <c r="I129" i="1" s="1"/>
  <c r="C154" i="1"/>
  <c r="H154" i="1" s="1"/>
  <c r="I154" i="1" s="1"/>
  <c r="D155" i="1"/>
  <c r="D173" i="1"/>
  <c r="C172" i="1"/>
  <c r="H172" i="1" s="1"/>
  <c r="I172" i="1" s="1"/>
  <c r="C262" i="1"/>
  <c r="H262" i="1" s="1"/>
  <c r="I262" i="1" s="1"/>
  <c r="D263" i="1"/>
  <c r="D10" i="1"/>
  <c r="C10" i="1" s="1"/>
  <c r="I9" i="1"/>
  <c r="D190" i="1"/>
  <c r="C189" i="1"/>
  <c r="H189" i="1" s="1"/>
  <c r="I189" i="1" s="1"/>
  <c r="D320" i="1"/>
  <c r="C319" i="1"/>
  <c r="H319" i="1" s="1"/>
  <c r="I319" i="1" s="1"/>
  <c r="C69" i="1"/>
  <c r="H69" i="1" s="1"/>
  <c r="I69" i="1" s="1"/>
  <c r="D301" i="1"/>
  <c r="C300" i="1"/>
  <c r="H300" i="1" s="1"/>
  <c r="I300" i="1" s="1"/>
  <c r="D335" i="1"/>
  <c r="C334" i="1"/>
  <c r="H334" i="1" s="1"/>
  <c r="I334" i="1" s="1"/>
  <c r="D51" i="1"/>
  <c r="C50" i="1"/>
  <c r="H50" i="1" s="1"/>
  <c r="I50" i="1" s="1"/>
  <c r="D281" i="1"/>
  <c r="C280" i="1"/>
  <c r="H280" i="1" s="1"/>
  <c r="I280" i="1" s="1"/>
  <c r="D92" i="1"/>
  <c r="C91" i="1"/>
  <c r="H91" i="1" s="1"/>
  <c r="I91" i="1" s="1"/>
  <c r="D395" i="7" l="1"/>
  <c r="C394" i="7"/>
  <c r="H394" i="7" s="1"/>
  <c r="I394" i="7" s="1"/>
  <c r="C58" i="7"/>
  <c r="H58" i="7" s="1"/>
  <c r="I58" i="7" s="1"/>
  <c r="D59" i="7"/>
  <c r="C111" i="7"/>
  <c r="H111" i="7" s="1"/>
  <c r="I111" i="7" s="1"/>
  <c r="D112" i="7"/>
  <c r="D156" i="7"/>
  <c r="C155" i="7"/>
  <c r="H155" i="7" s="1"/>
  <c r="I155" i="7" s="1"/>
  <c r="D95" i="7"/>
  <c r="C94" i="7"/>
  <c r="H94" i="7" s="1"/>
  <c r="I94" i="7" s="1"/>
  <c r="C73" i="7"/>
  <c r="H73" i="7" s="1"/>
  <c r="I73" i="7" s="1"/>
  <c r="D74" i="7"/>
  <c r="D178" i="7"/>
  <c r="C177" i="7"/>
  <c r="H177" i="7" s="1"/>
  <c r="I177" i="7" s="1"/>
  <c r="C390" i="1"/>
  <c r="H390" i="1" s="1"/>
  <c r="I390" i="1" s="1"/>
  <c r="D391" i="1"/>
  <c r="D31" i="1"/>
  <c r="C30" i="1"/>
  <c r="H30" i="1" s="1"/>
  <c r="I30" i="1" s="1"/>
  <c r="C354" i="1"/>
  <c r="H354" i="1" s="1"/>
  <c r="I354" i="1" s="1"/>
  <c r="D355" i="1"/>
  <c r="C372" i="1"/>
  <c r="H372" i="1" s="1"/>
  <c r="I372" i="1" s="1"/>
  <c r="D373" i="1"/>
  <c r="C155" i="1"/>
  <c r="H155" i="1" s="1"/>
  <c r="I155" i="1" s="1"/>
  <c r="D156" i="1"/>
  <c r="H10" i="1"/>
  <c r="I10" i="1" s="1"/>
  <c r="D11" i="1"/>
  <c r="C11" i="1" s="1"/>
  <c r="D174" i="1"/>
  <c r="C173" i="1"/>
  <c r="H173" i="1" s="1"/>
  <c r="I173" i="1" s="1"/>
  <c r="C335" i="1"/>
  <c r="H335" i="1" s="1"/>
  <c r="I335" i="1" s="1"/>
  <c r="D336" i="1"/>
  <c r="D264" i="1"/>
  <c r="C263" i="1"/>
  <c r="H263" i="1" s="1"/>
  <c r="I263" i="1" s="1"/>
  <c r="C70" i="1"/>
  <c r="H70" i="1" s="1"/>
  <c r="I70" i="1" s="1"/>
  <c r="C281" i="1"/>
  <c r="H281" i="1" s="1"/>
  <c r="I281" i="1" s="1"/>
  <c r="D282" i="1"/>
  <c r="D93" i="1"/>
  <c r="C92" i="1"/>
  <c r="H92" i="1" s="1"/>
  <c r="I92" i="1" s="1"/>
  <c r="C51" i="1"/>
  <c r="H51" i="1" s="1"/>
  <c r="I51" i="1" s="1"/>
  <c r="D52" i="1"/>
  <c r="D302" i="1"/>
  <c r="C301" i="1"/>
  <c r="H301" i="1" s="1"/>
  <c r="I301" i="1" s="1"/>
  <c r="D321" i="1"/>
  <c r="C320" i="1"/>
  <c r="H320" i="1" s="1"/>
  <c r="I320" i="1" s="1"/>
  <c r="D191" i="1"/>
  <c r="C190" i="1"/>
  <c r="H190" i="1" s="1"/>
  <c r="I190" i="1" s="1"/>
  <c r="D131" i="1"/>
  <c r="C130" i="1"/>
  <c r="H130" i="1" s="1"/>
  <c r="I130" i="1" s="1"/>
  <c r="D60" i="7" l="1"/>
  <c r="C60" i="7" s="1"/>
  <c r="H60" i="7" s="1"/>
  <c r="I60" i="7" s="1"/>
  <c r="C59" i="7"/>
  <c r="H59" i="7" s="1"/>
  <c r="I59" i="7" s="1"/>
  <c r="D179" i="7"/>
  <c r="C178" i="7"/>
  <c r="H178" i="7" s="1"/>
  <c r="I178" i="7" s="1"/>
  <c r="D96" i="7"/>
  <c r="C95" i="7"/>
  <c r="H95" i="7" s="1"/>
  <c r="I95" i="7" s="1"/>
  <c r="C395" i="7"/>
  <c r="H395" i="7" s="1"/>
  <c r="I395" i="7" s="1"/>
  <c r="D396" i="7"/>
  <c r="D157" i="7"/>
  <c r="C156" i="7"/>
  <c r="H156" i="7" s="1"/>
  <c r="I156" i="7" s="1"/>
  <c r="D75" i="7"/>
  <c r="C74" i="7"/>
  <c r="H74" i="7" s="1"/>
  <c r="I74" i="7" s="1"/>
  <c r="D113" i="7"/>
  <c r="C112" i="7"/>
  <c r="H112" i="7" s="1"/>
  <c r="I112" i="7" s="1"/>
  <c r="C391" i="1"/>
  <c r="H391" i="1" s="1"/>
  <c r="I391" i="1" s="1"/>
  <c r="D392" i="1"/>
  <c r="D32" i="1"/>
  <c r="C31" i="1"/>
  <c r="H31" i="1" s="1"/>
  <c r="I31" i="1" s="1"/>
  <c r="D356" i="1"/>
  <c r="C355" i="1"/>
  <c r="H355" i="1" s="1"/>
  <c r="I355" i="1" s="1"/>
  <c r="C373" i="1"/>
  <c r="H373" i="1" s="1"/>
  <c r="I373" i="1" s="1"/>
  <c r="D374" i="1"/>
  <c r="D337" i="1"/>
  <c r="C336" i="1"/>
  <c r="H336" i="1" s="1"/>
  <c r="I336" i="1" s="1"/>
  <c r="C282" i="1"/>
  <c r="H282" i="1" s="1"/>
  <c r="I282" i="1" s="1"/>
  <c r="D283" i="1"/>
  <c r="C302" i="1"/>
  <c r="H302" i="1" s="1"/>
  <c r="I302" i="1" s="1"/>
  <c r="D303" i="1"/>
  <c r="D53" i="1"/>
  <c r="C52" i="1"/>
  <c r="H52" i="1" s="1"/>
  <c r="I52" i="1" s="1"/>
  <c r="C71" i="1"/>
  <c r="H71" i="1" s="1"/>
  <c r="I71" i="1" s="1"/>
  <c r="C156" i="1"/>
  <c r="H156" i="1" s="1"/>
  <c r="I156" i="1" s="1"/>
  <c r="D157" i="1"/>
  <c r="D12" i="1"/>
  <c r="C12" i="1" s="1"/>
  <c r="H11" i="1"/>
  <c r="I11" i="1" s="1"/>
  <c r="C321" i="1"/>
  <c r="H321" i="1" s="1"/>
  <c r="I321" i="1" s="1"/>
  <c r="D322" i="1"/>
  <c r="C93" i="1"/>
  <c r="H93" i="1" s="1"/>
  <c r="I93" i="1" s="1"/>
  <c r="D94" i="1"/>
  <c r="C131" i="1"/>
  <c r="H131" i="1" s="1"/>
  <c r="I131" i="1" s="1"/>
  <c r="D132" i="1"/>
  <c r="C191" i="1"/>
  <c r="H191" i="1" s="1"/>
  <c r="I191" i="1" s="1"/>
  <c r="D192" i="1"/>
  <c r="C264" i="1"/>
  <c r="H264" i="1" s="1"/>
  <c r="I264" i="1" s="1"/>
  <c r="D265" i="1"/>
  <c r="C174" i="1"/>
  <c r="H174" i="1" s="1"/>
  <c r="I174" i="1" s="1"/>
  <c r="D175" i="1"/>
  <c r="C75" i="7" l="1"/>
  <c r="H75" i="7" s="1"/>
  <c r="I75" i="7" s="1"/>
  <c r="D76" i="7"/>
  <c r="D97" i="7"/>
  <c r="C96" i="7"/>
  <c r="H96" i="7" s="1"/>
  <c r="I96" i="7" s="1"/>
  <c r="D180" i="7"/>
  <c r="C180" i="7" s="1"/>
  <c r="H180" i="7" s="1"/>
  <c r="I180" i="7" s="1"/>
  <c r="C179" i="7"/>
  <c r="H179" i="7" s="1"/>
  <c r="I179" i="7" s="1"/>
  <c r="D397" i="7"/>
  <c r="C396" i="7"/>
  <c r="H396" i="7" s="1"/>
  <c r="I396" i="7" s="1"/>
  <c r="C113" i="7"/>
  <c r="H113" i="7" s="1"/>
  <c r="I113" i="7" s="1"/>
  <c r="D114" i="7"/>
  <c r="C157" i="7"/>
  <c r="H157" i="7" s="1"/>
  <c r="I157" i="7" s="1"/>
  <c r="D158" i="7"/>
  <c r="C392" i="1"/>
  <c r="H392" i="1" s="1"/>
  <c r="I392" i="1" s="1"/>
  <c r="D393" i="1"/>
  <c r="D33" i="1"/>
  <c r="C32" i="1"/>
  <c r="H32" i="1" s="1"/>
  <c r="I32" i="1" s="1"/>
  <c r="C356" i="1"/>
  <c r="H356" i="1" s="1"/>
  <c r="I356" i="1" s="1"/>
  <c r="D357" i="1"/>
  <c r="C374" i="1"/>
  <c r="H374" i="1" s="1"/>
  <c r="I374" i="1" s="1"/>
  <c r="D375" i="1"/>
  <c r="D95" i="1"/>
  <c r="C94" i="1"/>
  <c r="H94" i="1" s="1"/>
  <c r="I94" i="1" s="1"/>
  <c r="D284" i="1"/>
  <c r="C283" i="1"/>
  <c r="H283" i="1" s="1"/>
  <c r="I283" i="1" s="1"/>
  <c r="D13" i="1"/>
  <c r="H12" i="1"/>
  <c r="I12" i="1" s="1"/>
  <c r="C53" i="1"/>
  <c r="H53" i="1" s="1"/>
  <c r="I53" i="1" s="1"/>
  <c r="D54" i="1"/>
  <c r="C192" i="1"/>
  <c r="H192" i="1" s="1"/>
  <c r="I192" i="1" s="1"/>
  <c r="D193" i="1"/>
  <c r="C322" i="1"/>
  <c r="H322" i="1" s="1"/>
  <c r="I322" i="1" s="1"/>
  <c r="D323" i="1"/>
  <c r="C303" i="1"/>
  <c r="H303" i="1" s="1"/>
  <c r="I303" i="1" s="1"/>
  <c r="D304" i="1"/>
  <c r="D266" i="1"/>
  <c r="C265" i="1"/>
  <c r="H265" i="1" s="1"/>
  <c r="I265" i="1" s="1"/>
  <c r="D176" i="1"/>
  <c r="C175" i="1"/>
  <c r="H175" i="1" s="1"/>
  <c r="I175" i="1" s="1"/>
  <c r="D133" i="1"/>
  <c r="C132" i="1"/>
  <c r="H132" i="1" s="1"/>
  <c r="I132" i="1" s="1"/>
  <c r="C157" i="1"/>
  <c r="H157" i="1" s="1"/>
  <c r="I157" i="1" s="1"/>
  <c r="D158" i="1"/>
  <c r="C72" i="1"/>
  <c r="H72" i="1" s="1"/>
  <c r="I72" i="1" s="1"/>
  <c r="D73" i="1"/>
  <c r="D338" i="1"/>
  <c r="C337" i="1"/>
  <c r="H337" i="1" s="1"/>
  <c r="I337" i="1" s="1"/>
  <c r="D398" i="7" l="1"/>
  <c r="C398" i="7" s="1"/>
  <c r="H398" i="7" s="1"/>
  <c r="I398" i="7" s="1"/>
  <c r="C397" i="7"/>
  <c r="H397" i="7" s="1"/>
  <c r="I397" i="7" s="1"/>
  <c r="D115" i="7"/>
  <c r="C114" i="7"/>
  <c r="H114" i="7" s="1"/>
  <c r="I114" i="7" s="1"/>
  <c r="D98" i="7"/>
  <c r="C97" i="7"/>
  <c r="H97" i="7" s="1"/>
  <c r="I97" i="7" s="1"/>
  <c r="D159" i="7"/>
  <c r="C159" i="7" s="1"/>
  <c r="H159" i="7" s="1"/>
  <c r="I159" i="7" s="1"/>
  <c r="C158" i="7"/>
  <c r="H158" i="7" s="1"/>
  <c r="I158" i="7" s="1"/>
  <c r="D77" i="7"/>
  <c r="C76" i="7"/>
  <c r="H76" i="7" s="1"/>
  <c r="I76" i="7" s="1"/>
  <c r="C393" i="1"/>
  <c r="H393" i="1" s="1"/>
  <c r="I393" i="1" s="1"/>
  <c r="D394" i="1"/>
  <c r="D34" i="1"/>
  <c r="C33" i="1"/>
  <c r="H33" i="1" s="1"/>
  <c r="I33" i="1" s="1"/>
  <c r="C357" i="1"/>
  <c r="H357" i="1" s="1"/>
  <c r="I357" i="1" s="1"/>
  <c r="D358" i="1"/>
  <c r="D134" i="1"/>
  <c r="C133" i="1"/>
  <c r="H133" i="1" s="1"/>
  <c r="I133" i="1" s="1"/>
  <c r="C375" i="1"/>
  <c r="H375" i="1" s="1"/>
  <c r="I375" i="1" s="1"/>
  <c r="D376" i="1"/>
  <c r="C158" i="1"/>
  <c r="H158" i="1" s="1"/>
  <c r="I158" i="1" s="1"/>
  <c r="D159" i="1"/>
  <c r="C159" i="1" s="1"/>
  <c r="H159" i="1" s="1"/>
  <c r="I159" i="1" s="1"/>
  <c r="C13" i="1"/>
  <c r="H13" i="1" s="1"/>
  <c r="I13" i="1" s="1"/>
  <c r="D14" i="1"/>
  <c r="D194" i="1"/>
  <c r="C193" i="1"/>
  <c r="H193" i="1" s="1"/>
  <c r="I193" i="1" s="1"/>
  <c r="D74" i="1"/>
  <c r="C73" i="1"/>
  <c r="H73" i="1" s="1"/>
  <c r="I73" i="1" s="1"/>
  <c r="D305" i="1"/>
  <c r="C304" i="1"/>
  <c r="H304" i="1" s="1"/>
  <c r="I304" i="1" s="1"/>
  <c r="C54" i="1"/>
  <c r="H54" i="1" s="1"/>
  <c r="I54" i="1" s="1"/>
  <c r="D55" i="1"/>
  <c r="D324" i="1"/>
  <c r="C323" i="1"/>
  <c r="H323" i="1" s="1"/>
  <c r="I323" i="1" s="1"/>
  <c r="D339" i="1"/>
  <c r="C338" i="1"/>
  <c r="H338" i="1" s="1"/>
  <c r="I338" i="1" s="1"/>
  <c r="D177" i="1"/>
  <c r="C176" i="1"/>
  <c r="H176" i="1" s="1"/>
  <c r="I176" i="1" s="1"/>
  <c r="C266" i="1"/>
  <c r="H266" i="1" s="1"/>
  <c r="I266" i="1" s="1"/>
  <c r="D267" i="1"/>
  <c r="C284" i="1"/>
  <c r="H284" i="1" s="1"/>
  <c r="I284" i="1" s="1"/>
  <c r="D285" i="1"/>
  <c r="C95" i="1"/>
  <c r="H95" i="1" s="1"/>
  <c r="I95" i="1" s="1"/>
  <c r="D96" i="1"/>
  <c r="C77" i="7" l="1"/>
  <c r="H77" i="7" s="1"/>
  <c r="I77" i="7" s="1"/>
  <c r="D78" i="7"/>
  <c r="D99" i="7"/>
  <c r="C98" i="7"/>
  <c r="H98" i="7" s="1"/>
  <c r="I98" i="7" s="1"/>
  <c r="D116" i="7"/>
  <c r="C115" i="7"/>
  <c r="H115" i="7" s="1"/>
  <c r="I115" i="7" s="1"/>
  <c r="D56" i="1"/>
  <c r="C56" i="1" s="1"/>
  <c r="C55" i="1"/>
  <c r="C394" i="1"/>
  <c r="H394" i="1" s="1"/>
  <c r="I394" i="1" s="1"/>
  <c r="D395" i="1"/>
  <c r="D35" i="1"/>
  <c r="C34" i="1"/>
  <c r="H34" i="1" s="1"/>
  <c r="I34" i="1" s="1"/>
  <c r="C358" i="1"/>
  <c r="H358" i="1" s="1"/>
  <c r="I358" i="1" s="1"/>
  <c r="D359" i="1"/>
  <c r="D135" i="1"/>
  <c r="C134" i="1"/>
  <c r="H134" i="1" s="1"/>
  <c r="I134" i="1" s="1"/>
  <c r="D377" i="1"/>
  <c r="C376" i="1"/>
  <c r="H376" i="1" s="1"/>
  <c r="I376" i="1" s="1"/>
  <c r="D325" i="1"/>
  <c r="C325" i="1" s="1"/>
  <c r="H325" i="1" s="1"/>
  <c r="I325" i="1" s="1"/>
  <c r="C324" i="1"/>
  <c r="H324" i="1" s="1"/>
  <c r="I324" i="1" s="1"/>
  <c r="D306" i="1"/>
  <c r="C305" i="1"/>
  <c r="H305" i="1" s="1"/>
  <c r="I305" i="1" s="1"/>
  <c r="D97" i="1"/>
  <c r="C96" i="1"/>
  <c r="H96" i="1" s="1"/>
  <c r="I96" i="1" s="1"/>
  <c r="D15" i="1"/>
  <c r="C14" i="1"/>
  <c r="H14" i="1" s="1"/>
  <c r="I14" i="1" s="1"/>
  <c r="C177" i="1"/>
  <c r="H177" i="1" s="1"/>
  <c r="I177" i="1" s="1"/>
  <c r="D178" i="1"/>
  <c r="C285" i="1"/>
  <c r="H285" i="1" s="1"/>
  <c r="I285" i="1" s="1"/>
  <c r="D286" i="1"/>
  <c r="D268" i="1"/>
  <c r="C267" i="1"/>
  <c r="H267" i="1" s="1"/>
  <c r="I267" i="1" s="1"/>
  <c r="C339" i="1"/>
  <c r="H339" i="1" s="1"/>
  <c r="I339" i="1" s="1"/>
  <c r="D340" i="1"/>
  <c r="C74" i="1"/>
  <c r="H74" i="1" s="1"/>
  <c r="I74" i="1" s="1"/>
  <c r="D75" i="1"/>
  <c r="D195" i="1"/>
  <c r="C194" i="1"/>
  <c r="H194" i="1" s="1"/>
  <c r="I194" i="1" s="1"/>
  <c r="D79" i="7" l="1"/>
  <c r="C78" i="7"/>
  <c r="H78" i="7" s="1"/>
  <c r="I78" i="7" s="1"/>
  <c r="D100" i="7"/>
  <c r="C100" i="7" s="1"/>
  <c r="H100" i="7" s="1"/>
  <c r="I100" i="7" s="1"/>
  <c r="C99" i="7"/>
  <c r="H99" i="7" s="1"/>
  <c r="I99" i="7" s="1"/>
  <c r="D117" i="7"/>
  <c r="C116" i="7"/>
  <c r="H116" i="7" s="1"/>
  <c r="I116" i="7" s="1"/>
  <c r="H55" i="1"/>
  <c r="I55" i="1" s="1"/>
  <c r="H56" i="1"/>
  <c r="I56" i="1" s="1"/>
  <c r="D57" i="1"/>
  <c r="D58" i="1" s="1"/>
  <c r="C58" i="1" s="1"/>
  <c r="D396" i="1"/>
  <c r="C395" i="1"/>
  <c r="H395" i="1" s="1"/>
  <c r="I395" i="1" s="1"/>
  <c r="D36" i="1"/>
  <c r="C35" i="1"/>
  <c r="H35" i="1" s="1"/>
  <c r="I35" i="1" s="1"/>
  <c r="D360" i="1"/>
  <c r="C359" i="1"/>
  <c r="H359" i="1" s="1"/>
  <c r="I359" i="1" s="1"/>
  <c r="D136" i="1"/>
  <c r="C135" i="1"/>
  <c r="H135" i="1" s="1"/>
  <c r="I135" i="1" s="1"/>
  <c r="C377" i="1"/>
  <c r="H377" i="1" s="1"/>
  <c r="I377" i="1" s="1"/>
  <c r="D378" i="1"/>
  <c r="C286" i="1"/>
  <c r="H286" i="1" s="1"/>
  <c r="I286" i="1" s="1"/>
  <c r="D287" i="1"/>
  <c r="C195" i="1"/>
  <c r="H195" i="1" s="1"/>
  <c r="I195" i="1" s="1"/>
  <c r="D196" i="1"/>
  <c r="C268" i="1"/>
  <c r="H268" i="1" s="1"/>
  <c r="I268" i="1" s="1"/>
  <c r="D269" i="1"/>
  <c r="D341" i="1"/>
  <c r="C340" i="1"/>
  <c r="H340" i="1" s="1"/>
  <c r="I340" i="1" s="1"/>
  <c r="C97" i="1"/>
  <c r="H97" i="1" s="1"/>
  <c r="I97" i="1" s="1"/>
  <c r="D98" i="1"/>
  <c r="D16" i="1"/>
  <c r="C15" i="1"/>
  <c r="H15" i="1" s="1"/>
  <c r="I15" i="1" s="1"/>
  <c r="C75" i="1"/>
  <c r="H75" i="1" s="1"/>
  <c r="I75" i="1" s="1"/>
  <c r="D76" i="1"/>
  <c r="C178" i="1"/>
  <c r="H178" i="1" s="1"/>
  <c r="I178" i="1" s="1"/>
  <c r="D179" i="1"/>
  <c r="D307" i="1"/>
  <c r="C307" i="1" s="1"/>
  <c r="H307" i="1" s="1"/>
  <c r="I307" i="1" s="1"/>
  <c r="C306" i="1"/>
  <c r="H306" i="1" s="1"/>
  <c r="I306" i="1" s="1"/>
  <c r="D118" i="7" l="1"/>
  <c r="C117" i="7"/>
  <c r="H117" i="7" s="1"/>
  <c r="I117" i="7" s="1"/>
  <c r="C79" i="7"/>
  <c r="H79" i="7" s="1"/>
  <c r="I79" i="7" s="1"/>
  <c r="D80" i="7"/>
  <c r="C80" i="7" s="1"/>
  <c r="H80" i="7" s="1"/>
  <c r="I80" i="7" s="1"/>
  <c r="H58" i="1"/>
  <c r="I58" i="1" s="1"/>
  <c r="D59" i="1"/>
  <c r="C59" i="1" s="1"/>
  <c r="C57" i="1"/>
  <c r="C396" i="1"/>
  <c r="H396" i="1" s="1"/>
  <c r="I396" i="1" s="1"/>
  <c r="D397" i="1"/>
  <c r="C36" i="1"/>
  <c r="H36" i="1" s="1"/>
  <c r="I36" i="1" s="1"/>
  <c r="D37" i="1"/>
  <c r="D361" i="1"/>
  <c r="C360" i="1"/>
  <c r="H360" i="1" s="1"/>
  <c r="I360" i="1" s="1"/>
  <c r="D137" i="1"/>
  <c r="C136" i="1"/>
  <c r="H136" i="1" s="1"/>
  <c r="I136" i="1" s="1"/>
  <c r="D379" i="1"/>
  <c r="C378" i="1"/>
  <c r="H378" i="1" s="1"/>
  <c r="I378" i="1" s="1"/>
  <c r="C98" i="1"/>
  <c r="H98" i="1" s="1"/>
  <c r="I98" i="1" s="1"/>
  <c r="D99" i="1"/>
  <c r="D270" i="1"/>
  <c r="C269" i="1"/>
  <c r="H269" i="1" s="1"/>
  <c r="I269" i="1" s="1"/>
  <c r="C196" i="1"/>
  <c r="D197" i="1"/>
  <c r="D288" i="1"/>
  <c r="C287" i="1"/>
  <c r="H287" i="1" s="1"/>
  <c r="I287" i="1" s="1"/>
  <c r="D180" i="1"/>
  <c r="C180" i="1" s="1"/>
  <c r="H180" i="1" s="1"/>
  <c r="I180" i="1" s="1"/>
  <c r="C179" i="1"/>
  <c r="H179" i="1" s="1"/>
  <c r="I179" i="1" s="1"/>
  <c r="C16" i="1"/>
  <c r="H16" i="1" s="1"/>
  <c r="I16" i="1" s="1"/>
  <c r="D17" i="1"/>
  <c r="C76" i="1"/>
  <c r="H76" i="1" s="1"/>
  <c r="I76" i="1" s="1"/>
  <c r="D77" i="1"/>
  <c r="D342" i="1"/>
  <c r="C341" i="1"/>
  <c r="H341" i="1" s="1"/>
  <c r="I341" i="1" s="1"/>
  <c r="H196" i="1" l="1"/>
  <c r="I196" i="1" s="1"/>
  <c r="D119" i="7"/>
  <c r="C118" i="7"/>
  <c r="H118" i="7" s="1"/>
  <c r="I118" i="7" s="1"/>
  <c r="H59" i="1"/>
  <c r="I59" i="1" s="1"/>
  <c r="H57" i="1"/>
  <c r="I57" i="1" s="1"/>
  <c r="D60" i="1"/>
  <c r="C60" i="1" s="1"/>
  <c r="C99" i="1"/>
  <c r="H99" i="1" s="1"/>
  <c r="I99" i="1" s="1"/>
  <c r="D100" i="1"/>
  <c r="C100" i="1" s="1"/>
  <c r="H100" i="1" s="1"/>
  <c r="I100" i="1" s="1"/>
  <c r="C397" i="1"/>
  <c r="H397" i="1" s="1"/>
  <c r="I397" i="1" s="1"/>
  <c r="D398" i="1"/>
  <c r="C398" i="1" s="1"/>
  <c r="H398" i="1" s="1"/>
  <c r="I398" i="1" s="1"/>
  <c r="C37" i="1"/>
  <c r="H37" i="1" s="1"/>
  <c r="I37" i="1" s="1"/>
  <c r="D38" i="1"/>
  <c r="C361" i="1"/>
  <c r="H361" i="1" s="1"/>
  <c r="I361" i="1" s="1"/>
  <c r="D362" i="1"/>
  <c r="C362" i="1" s="1"/>
  <c r="H362" i="1" s="1"/>
  <c r="I362" i="1" s="1"/>
  <c r="D138" i="1"/>
  <c r="C137" i="1"/>
  <c r="H137" i="1" s="1"/>
  <c r="I137" i="1" s="1"/>
  <c r="C379" i="1"/>
  <c r="H379" i="1" s="1"/>
  <c r="I379" i="1" s="1"/>
  <c r="D380" i="1"/>
  <c r="C380" i="1" s="1"/>
  <c r="H380" i="1" s="1"/>
  <c r="I380" i="1" s="1"/>
  <c r="C17" i="1"/>
  <c r="H17" i="1" s="1"/>
  <c r="I17" i="1" s="1"/>
  <c r="D18" i="1"/>
  <c r="C270" i="1"/>
  <c r="H270" i="1" s="1"/>
  <c r="I270" i="1" s="1"/>
  <c r="D271" i="1"/>
  <c r="C271" i="1" s="1"/>
  <c r="H271" i="1" s="1"/>
  <c r="I271" i="1" s="1"/>
  <c r="D343" i="1"/>
  <c r="C342" i="1"/>
  <c r="H342" i="1" s="1"/>
  <c r="I342" i="1" s="1"/>
  <c r="C77" i="1"/>
  <c r="H77" i="1" s="1"/>
  <c r="I77" i="1" s="1"/>
  <c r="D78" i="1"/>
  <c r="D79" i="1" s="1"/>
  <c r="C197" i="1"/>
  <c r="D198" i="1"/>
  <c r="C198" i="1" s="1"/>
  <c r="D289" i="1"/>
  <c r="C289" i="1" s="1"/>
  <c r="H289" i="1" s="1"/>
  <c r="I289" i="1" s="1"/>
  <c r="C288" i="1"/>
  <c r="H288" i="1" s="1"/>
  <c r="I288" i="1" s="1"/>
  <c r="H198" i="1" l="1"/>
  <c r="I198" i="1" s="1"/>
  <c r="H197" i="1"/>
  <c r="I197" i="1" s="1"/>
  <c r="D120" i="7"/>
  <c r="C120" i="7" s="1"/>
  <c r="H120" i="7" s="1"/>
  <c r="I120" i="7" s="1"/>
  <c r="C119" i="7"/>
  <c r="H119" i="7" s="1"/>
  <c r="I119" i="7" s="1"/>
  <c r="H60" i="1"/>
  <c r="I60" i="1" s="1"/>
  <c r="C79" i="1"/>
  <c r="H79" i="1" s="1"/>
  <c r="I79" i="1" s="1"/>
  <c r="D80" i="1"/>
  <c r="C80" i="1" s="1"/>
  <c r="H80" i="1" s="1"/>
  <c r="I80" i="1" s="1"/>
  <c r="D39" i="1"/>
  <c r="C38" i="1"/>
  <c r="H38" i="1" s="1"/>
  <c r="I38" i="1" s="1"/>
  <c r="D139" i="1"/>
  <c r="C138" i="1"/>
  <c r="H138" i="1" s="1"/>
  <c r="I138" i="1" s="1"/>
  <c r="C78" i="1"/>
  <c r="H78" i="1" s="1"/>
  <c r="I78" i="1" s="1"/>
  <c r="C18" i="1"/>
  <c r="H18" i="1" s="1"/>
  <c r="I18" i="1" s="1"/>
  <c r="D19" i="1"/>
  <c r="C343" i="1"/>
  <c r="H343" i="1" s="1"/>
  <c r="I343" i="1" s="1"/>
  <c r="D344" i="1"/>
  <c r="C344" i="1" s="1"/>
  <c r="H344" i="1" s="1"/>
  <c r="I344" i="1" s="1"/>
  <c r="C139" i="1" l="1"/>
  <c r="H139" i="1" s="1"/>
  <c r="I139" i="1" s="1"/>
  <c r="D140" i="1"/>
  <c r="C140" i="1" s="1"/>
  <c r="H140" i="1" s="1"/>
  <c r="I140" i="1" s="1"/>
  <c r="D40" i="1"/>
  <c r="C40" i="1" s="1"/>
  <c r="H40" i="1" s="1"/>
  <c r="I40" i="1" s="1"/>
  <c r="C39" i="1"/>
  <c r="H39" i="1" s="1"/>
  <c r="I39" i="1" s="1"/>
  <c r="C19" i="1"/>
  <c r="H19" i="1" s="1"/>
  <c r="I19" i="1" s="1"/>
  <c r="D20" i="1"/>
  <c r="C20" i="1" s="1"/>
  <c r="H20" i="1" s="1"/>
  <c r="I20" i="1" s="1"/>
  <c r="D105" i="1" l="1"/>
  <c r="D106" i="1" s="1"/>
  <c r="D107" i="1" l="1"/>
  <c r="C107" i="1" s="1"/>
  <c r="H107" i="1" s="1"/>
  <c r="I107" i="1" s="1"/>
  <c r="C106" i="1"/>
  <c r="H106" i="1" s="1"/>
  <c r="I106" i="1" s="1"/>
  <c r="C105" i="1"/>
  <c r="H105" i="1" s="1"/>
  <c r="I105" i="1" s="1"/>
  <c r="D108" i="1" l="1"/>
  <c r="C108" i="1" s="1"/>
  <c r="H108" i="1" s="1"/>
  <c r="I108" i="1" s="1"/>
  <c r="D109" i="1" l="1"/>
  <c r="C109" i="1" s="1"/>
  <c r="H109" i="1" s="1"/>
  <c r="I109" i="1" s="1"/>
  <c r="D110" i="1" l="1"/>
  <c r="C110" i="1" s="1"/>
  <c r="H110" i="1" s="1"/>
  <c r="I110" i="1" s="1"/>
  <c r="D111" i="1" l="1"/>
  <c r="C111" i="1" s="1"/>
  <c r="H111" i="1" s="1"/>
  <c r="I111" i="1" s="1"/>
  <c r="D112" i="1" l="1"/>
  <c r="C112" i="1" s="1"/>
  <c r="H112" i="1" s="1"/>
  <c r="I112" i="1" s="1"/>
  <c r="D113" i="1" l="1"/>
  <c r="C113" i="1" s="1"/>
  <c r="H113" i="1" s="1"/>
  <c r="I113" i="1" s="1"/>
  <c r="D114" i="1" l="1"/>
  <c r="D115" i="1" s="1"/>
  <c r="C114" i="1" l="1"/>
  <c r="H114" i="1" s="1"/>
  <c r="I114" i="1" s="1"/>
  <c r="C115" i="1"/>
  <c r="H115" i="1" s="1"/>
  <c r="I115" i="1" s="1"/>
  <c r="D116" i="1"/>
  <c r="D117" i="1" l="1"/>
  <c r="C116" i="1"/>
  <c r="H116" i="1" s="1"/>
  <c r="I116" i="1" s="1"/>
  <c r="C117" i="1" l="1"/>
  <c r="H117" i="1" s="1"/>
  <c r="I117" i="1" s="1"/>
  <c r="D118" i="1"/>
  <c r="C118" i="1" l="1"/>
  <c r="H118" i="1" s="1"/>
  <c r="I118" i="1" s="1"/>
  <c r="D119" i="1"/>
  <c r="D120" i="1" l="1"/>
  <c r="C120" i="1" s="1"/>
  <c r="H120" i="1" s="1"/>
  <c r="I120" i="1" s="1"/>
  <c r="C119" i="1"/>
  <c r="H119" i="1" s="1"/>
  <c r="I119" i="1" s="1"/>
</calcChain>
</file>

<file path=xl/sharedStrings.xml><?xml version="1.0" encoding="utf-8"?>
<sst xmlns="http://schemas.openxmlformats.org/spreadsheetml/2006/main" count="636" uniqueCount="149">
  <si>
    <t>strain</t>
  </si>
  <si>
    <t>censored</t>
  </si>
  <si>
    <t>day</t>
  </si>
  <si>
    <t>alive</t>
  </si>
  <si>
    <t>dead-normal</t>
  </si>
  <si>
    <t>dead-ruptured</t>
  </si>
  <si>
    <t>dead-total</t>
  </si>
  <si>
    <t>ratio-alive</t>
  </si>
  <si>
    <t>percentage-alive</t>
  </si>
  <si>
    <t xml:space="preserve">plot data here--&gt; </t>
  </si>
  <si>
    <t>#1</t>
  </si>
  <si>
    <t>#2</t>
  </si>
  <si>
    <t>#3</t>
  </si>
  <si>
    <t>#4</t>
  </si>
  <si>
    <t>#5</t>
  </si>
  <si>
    <t>#6</t>
  </si>
  <si>
    <t>#7</t>
  </si>
  <si>
    <t>#9</t>
  </si>
  <si>
    <t>Lei42</t>
  </si>
  <si>
    <t>fmo-2p::MC; unc-119p::HIF-1(P621A); JT307 #1</t>
  </si>
  <si>
    <t>Lei43</t>
  </si>
  <si>
    <t>fmo-2p::MC; unc-119p::HIF-1(P621A); JT307 #2</t>
  </si>
  <si>
    <t>Lei44</t>
  </si>
  <si>
    <t>fmo-2p::MC; TU3311; CB5602 #1</t>
  </si>
  <si>
    <t>Lei45</t>
  </si>
  <si>
    <t>fmo-2p::MC; TU3311 #1</t>
  </si>
  <si>
    <t>Lei46</t>
  </si>
  <si>
    <t>fmo-2p::MC; CB5602 #1</t>
  </si>
  <si>
    <t>Lei47</t>
  </si>
  <si>
    <t>fmo-2p::MC; TU3311; CB5602 #2</t>
  </si>
  <si>
    <t>Lei48</t>
  </si>
  <si>
    <t>fmo-2p::MC; JT307; XA2262 #1</t>
  </si>
  <si>
    <t>Lei49</t>
  </si>
  <si>
    <t>fmo-2p::MC; JT307; XA2262 #2</t>
  </si>
  <si>
    <t>Lei50</t>
  </si>
  <si>
    <t>fmo-2p::MC; JT307; XA2262 #3</t>
  </si>
  <si>
    <t>Lei51</t>
  </si>
  <si>
    <t>fmo-2p::MC; JT307; gcy-31; gcy-36 - XA2262 sibling #1</t>
  </si>
  <si>
    <t>Lei52</t>
  </si>
  <si>
    <t>fmo-2p::MC; JT307; gcy-33; gcy-36 - XA2262 sibling #1</t>
  </si>
  <si>
    <t>Lei53</t>
  </si>
  <si>
    <t>fmo-2p::MC; JT307; gcy-33; gcy-36 - XA2262 sibling #2</t>
  </si>
  <si>
    <t>Lei55</t>
  </si>
  <si>
    <t>fmo-2p::MC; JT307 - XA2262 sibling #1</t>
  </si>
  <si>
    <t>Lei56</t>
  </si>
  <si>
    <t>fmo-2p::MC; JT307 - XA2262 sibling #2</t>
  </si>
  <si>
    <t>Lei57</t>
  </si>
  <si>
    <t>fmo-2p::MC - XA2262 sibling #1</t>
  </si>
  <si>
    <t>Lei58</t>
  </si>
  <si>
    <t>fmo-2p::MC - XA2262 sibling #2</t>
  </si>
  <si>
    <t>Lei59</t>
  </si>
  <si>
    <t>fmo-2p::MC; gcy-33; gcy-36 - XA2262 sibling #1</t>
  </si>
  <si>
    <t>Lei60</t>
  </si>
  <si>
    <t>fmo-2p::MC; gcy-33; gcy-36 - XA2262 sibling #2</t>
  </si>
  <si>
    <t>Lei61</t>
  </si>
  <si>
    <t>fmo-2p::MC; XA2262 #1</t>
  </si>
  <si>
    <t>Lei62</t>
  </si>
  <si>
    <t>fmo-2p::MC; XA2262 #2</t>
  </si>
  <si>
    <t>N2</t>
  </si>
  <si>
    <t>#13</t>
  </si>
  <si>
    <t>#16</t>
  </si>
  <si>
    <t>#17</t>
  </si>
  <si>
    <t>#18</t>
  </si>
  <si>
    <t>#19</t>
  </si>
  <si>
    <t>#20</t>
  </si>
  <si>
    <t>#21</t>
  </si>
  <si>
    <t>#8L</t>
  </si>
  <si>
    <t>#10L</t>
  </si>
  <si>
    <t>#11L</t>
  </si>
  <si>
    <t>#12L</t>
  </si>
  <si>
    <t>#14L</t>
  </si>
  <si>
    <t>#15L</t>
  </si>
  <si>
    <t>15L</t>
  </si>
  <si>
    <t>C9</t>
  </si>
  <si>
    <t>fmo-2</t>
  </si>
  <si>
    <t>1KO</t>
  </si>
  <si>
    <t>4KO</t>
  </si>
  <si>
    <t>4OE</t>
  </si>
  <si>
    <t>2O;1KO</t>
  </si>
  <si>
    <t>2O;4O</t>
  </si>
  <si>
    <t>2O;4KO</t>
  </si>
  <si>
    <t>2K;4K</t>
  </si>
  <si>
    <t>WT</t>
  </si>
  <si>
    <t>fmo-1</t>
  </si>
  <si>
    <t>fmo-4</t>
  </si>
  <si>
    <t>fmo-4 OE</t>
  </si>
  <si>
    <t>fmo-2 OE</t>
  </si>
  <si>
    <t>fmo-2O;4O</t>
  </si>
  <si>
    <t>fmo-2O;4K</t>
  </si>
  <si>
    <t>fmo-2O;1K</t>
  </si>
  <si>
    <t>fmo-2K;4K</t>
  </si>
  <si>
    <t>sDR</t>
  </si>
  <si>
    <t>fmo4 is downstream of fmo2, and fmo4 is required for sDR.</t>
  </si>
  <si>
    <t>sdr is additive with 2o;4o</t>
  </si>
  <si>
    <t>fmo1 is not required for sDR</t>
  </si>
  <si>
    <t>fmo1 is downstream of fmo2 under fed conditions</t>
  </si>
  <si>
    <t>could the sdr be a substrate epistasis? So takes on the 2OE phenotype?</t>
  </si>
  <si>
    <t>fmo-2 OE sDR</t>
  </si>
  <si>
    <t>#days</t>
  </si>
  <si>
    <t>dead</t>
  </si>
  <si>
    <t>% WT [84]</t>
  </si>
  <si>
    <t>% fmo-2 OE [21]</t>
  </si>
  <si>
    <t>% fmo-4 OE [89]</t>
  </si>
  <si>
    <t>% fmo-4 KO [131]</t>
  </si>
  <si>
    <t>% fmo-2O;4O [136]</t>
  </si>
  <si>
    <t>% fmo-2O;4K [95]</t>
  </si>
  <si>
    <t>condition</t>
  </si>
  <si>
    <t>chi</t>
  </si>
  <si>
    <t>pvalue</t>
  </si>
  <si>
    <t>corrected_pvalue</t>
  </si>
  <si>
    <t>WT v.s. fmo-2 OE</t>
  </si>
  <si>
    <t>WT v.s. fmo-4 OE</t>
  </si>
  <si>
    <t>WT v.s. fmo-4 KO</t>
  </si>
  <si>
    <t>WT v.s. fmo-2O;4O</t>
  </si>
  <si>
    <t>WT v.s. fmo-2O;4K</t>
  </si>
  <si>
    <t>fmo-2 OE v.s. WT</t>
  </si>
  <si>
    <t>fmo-2 OE v.s. fmo-4 OE</t>
  </si>
  <si>
    <t>fmo-2 OE v.s. fmo-4 KO</t>
  </si>
  <si>
    <t>fmo-2 OE v.s. fmo-2O;4O</t>
  </si>
  <si>
    <t>fmo-2 OE v.s. fmo-2O;4K</t>
  </si>
  <si>
    <t>fmo-4 OE v.s. WT</t>
  </si>
  <si>
    <t>fmo-4 OE v.s. fmo-2 OE</t>
  </si>
  <si>
    <t>fmo-4 OE v.s. fmo-4 KO</t>
  </si>
  <si>
    <t>fmo-4 OE v.s. fmo-2O;4O</t>
  </si>
  <si>
    <t>fmo-4 OE v.s. fmo-2O;4K</t>
  </si>
  <si>
    <t>fmo-4 KO v.s. WT</t>
  </si>
  <si>
    <t>fmo-4 KO v.s. fmo-2 OE</t>
  </si>
  <si>
    <t>fmo-4 KO v.s. fmo-4 OE</t>
  </si>
  <si>
    <t>fmo-4 KO v.s. fmo-2O;4O</t>
  </si>
  <si>
    <t>fmo-4 KO v.s. fmo-2O;4K</t>
  </si>
  <si>
    <t>fmo-2O;4O v.s. WT</t>
  </si>
  <si>
    <t>fmo-2O;4O v.s. fmo-2 OE</t>
  </si>
  <si>
    <t>fmo-2O;4O v.s. fmo-4 OE</t>
  </si>
  <si>
    <t>fmo-2O;4O v.s. fmo-4 KO</t>
  </si>
  <si>
    <t>fmo-2O;4O v.s. fmo-2O;4K</t>
  </si>
  <si>
    <t>fmo-2O;4K v.s. WT</t>
  </si>
  <si>
    <t>fmo-2O;4K v.s. fmo-2 OE</t>
  </si>
  <si>
    <t>fmo-2O;4K v.s. fmo-4 OE</t>
  </si>
  <si>
    <t>fmo-2O;4K v.s. fmo-4 KO</t>
  </si>
  <si>
    <t>fmo-2O;4K v.s. fmo-2O;4O</t>
  </si>
  <si>
    <t>fmo-2OE;4KO</t>
  </si>
  <si>
    <t>fmo-2OE;4OE</t>
  </si>
  <si>
    <t>Wild-Type DR</t>
  </si>
  <si>
    <t>FMO-2 KO DR</t>
  </si>
  <si>
    <t>FMO-2 KO Fed</t>
  </si>
  <si>
    <t>fmo-4 OE DR</t>
  </si>
  <si>
    <t>fmo-4 KO DR</t>
  </si>
  <si>
    <t>Wild-Type</t>
  </si>
  <si>
    <t>fmo-4 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</si>
</sst>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i/>
      <sz val="11"/>
      <color rgb="FF9C0006"/>
      <name val="Calibri"/>
      <family val="2"/>
      <scheme val="minor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7E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16">
    <xf numFmtId="0" fontId="0" fillId="0" borderId="0" xfId="0"/>
    <xf numFmtId="0" fontId="1" fillId="0" borderId="0" xfId="0" applyFont="1"/>
    <xf numFmtId="0" fontId="3" fillId="2" borderId="0" xfId="1" applyFont="1" applyBorder="1"/>
    <xf numFmtId="0" fontId="0" fillId="3" borderId="0" xfId="0" applyFill="1"/>
    <xf numFmtId="0" fontId="4" fillId="3" borderId="0" xfId="0" applyFont="1" applyFill="1" applyAlignment="1">
      <alignment horizontal="left"/>
    </xf>
    <xf numFmtId="0" fontId="5" fillId="3" borderId="0" xfId="0" applyFont="1" applyFill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0" fillId="4" borderId="0" xfId="0" applyFill="1"/>
    <xf numFmtId="0" fontId="0" fillId="5" borderId="0" xfId="0" applyFill="1"/>
    <xf numFmtId="1" fontId="0" fillId="0" borderId="0" xfId="0" applyNumberFormat="1"/>
    <xf numFmtId="1" fontId="6" fillId="0" borderId="0" xfId="0" applyNumberFormat="1" applyFont="1"/>
    <xf numFmtId="1" fontId="0" fillId="0" borderId="0" xfId="0" applyNumberFormat="1" applyAlignment="1">
      <alignment horizontal="right"/>
    </xf>
    <xf numFmtId="0" fontId="6" fillId="0" borderId="0" xfId="0" applyFont="1"/>
    <xf numFmtId="11" fontId="0" fillId="0" borderId="0" xfId="0" applyNumberFormat="1"/>
    <xf numFmtId="0" fontId="0" fillId="0" borderId="0" xfId="0" applyAlignment="1">
      <alignment horizontal="center"/>
    </xf>
  </cellXfs>
  <cellStyles count="2">
    <cellStyle name="Bad" xfId="1" builtinId="27"/>
    <cellStyle name="Normal" xfId="0" builtinId="0"/>
  </cellStyles>
  <dxfs count="0"/>
  <tableStyles count="0" defaultTableStyle="TableStyleMedium2" defaultPivotStyle="PivotStyleLight16"/>
  <colors>
    <mruColors>
      <color rgb="FF38E1F8"/>
      <color rgb="FFB9179E"/>
      <color rgb="FF0DFBC8"/>
      <color rgb="FF996600"/>
      <color rgb="FF800000"/>
      <color rgb="FFFF7E7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24059670533919"/>
          <c:y val="6.1127798771453794E-2"/>
          <c:w val="0.56045700803561693"/>
          <c:h val="0.73507656444636027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data!$O$5</c:f>
              <c:strCache>
                <c:ptCount val="1"/>
                <c:pt idx="0">
                  <c:v>Wild-Type</c:v>
                </c:pt>
              </c:strCache>
            </c:strRef>
          </c:tx>
          <c:spPr>
            <a:ln w="127000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16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data!$O$6:$O$38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92.857142857142861</c:v>
                </c:pt>
                <c:pt idx="5" formatCode="0">
                  <c:v>86.904761904761912</c:v>
                </c:pt>
                <c:pt idx="6" formatCode="0">
                  <c:v>73.80952380952381</c:v>
                </c:pt>
                <c:pt idx="7" formatCode="0">
                  <c:v>58.333333333333336</c:v>
                </c:pt>
                <c:pt idx="8" formatCode="0">
                  <c:v>46.428571428571431</c:v>
                </c:pt>
                <c:pt idx="9" formatCode="0">
                  <c:v>32.142857142857146</c:v>
                </c:pt>
                <c:pt idx="10" formatCode="0">
                  <c:v>13.095238095238097</c:v>
                </c:pt>
                <c:pt idx="11" formatCode="0">
                  <c:v>1.1904761904761905</c:v>
                </c:pt>
                <c:pt idx="12" formatCode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0EC-4377-A616-780AD66D77A7}"/>
            </c:ext>
          </c:extLst>
        </c:ser>
        <c:ser>
          <c:idx val="1"/>
          <c:order val="2"/>
          <c:tx>
            <c:strRef>
              <c:f>data!$Q$5</c:f>
              <c:strCache>
                <c:ptCount val="1"/>
                <c:pt idx="0">
                  <c:v>FMO-2 KO Fed</c:v>
                </c:pt>
              </c:strCache>
            </c:strRef>
          </c:tx>
          <c:spPr>
            <a:ln w="127000" cap="rnd">
              <a:solidFill>
                <a:srgbClr val="FF0000"/>
              </a:solidFill>
              <a:prstDash val="solid"/>
              <a:round/>
            </a:ln>
            <a:effectLst/>
          </c:spPr>
          <c:marker>
            <c:symbol val="x"/>
            <c:size val="30"/>
            <c:spPr>
              <a:noFill/>
              <a:ln w="9525">
                <a:solidFill>
                  <a:srgbClr val="C00000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data!$Q$6:$Q$38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88.888888888888886</c:v>
                </c:pt>
                <c:pt idx="5">
                  <c:v>77.777777777777786</c:v>
                </c:pt>
                <c:pt idx="6">
                  <c:v>72.222222222222214</c:v>
                </c:pt>
                <c:pt idx="7">
                  <c:v>61.111111111111114</c:v>
                </c:pt>
                <c:pt idx="8">
                  <c:v>44.444444444444443</c:v>
                </c:pt>
                <c:pt idx="9">
                  <c:v>27.777777777777779</c:v>
                </c:pt>
                <c:pt idx="10">
                  <c:v>11.111111111111111</c:v>
                </c:pt>
                <c:pt idx="11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B291-6943-A982-03E16C490B67}"/>
            </c:ext>
          </c:extLst>
        </c:ser>
        <c:ser>
          <c:idx val="10"/>
          <c:order val="10"/>
          <c:tx>
            <c:strRef>
              <c:f>data!$Y$5</c:f>
              <c:strCache>
                <c:ptCount val="1"/>
                <c:pt idx="0">
                  <c:v>Wild-Type DR</c:v>
                </c:pt>
              </c:strCache>
            </c:strRef>
          </c:tx>
          <c:spPr>
            <a:ln w="1270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triangle"/>
            <c:size val="25"/>
            <c:spPr>
              <a:solidFill>
                <a:schemeClr val="tx1"/>
              </a:solidFill>
              <a:ln w="9525">
                <a:solidFill>
                  <a:srgbClr val="00B0F0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data!$Y$6:$Y$38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92.307692307692307</c:v>
                </c:pt>
                <c:pt idx="5">
                  <c:v>89.743589743589752</c:v>
                </c:pt>
                <c:pt idx="6">
                  <c:v>84.615384615384613</c:v>
                </c:pt>
                <c:pt idx="7">
                  <c:v>76.923076923076934</c:v>
                </c:pt>
                <c:pt idx="8">
                  <c:v>69.230769230769226</c:v>
                </c:pt>
                <c:pt idx="9">
                  <c:v>64.102564102564102</c:v>
                </c:pt>
                <c:pt idx="10">
                  <c:v>56.410256410256409</c:v>
                </c:pt>
                <c:pt idx="11">
                  <c:v>43.589743589743591</c:v>
                </c:pt>
                <c:pt idx="12">
                  <c:v>35.897435897435898</c:v>
                </c:pt>
                <c:pt idx="13">
                  <c:v>28.205128205128204</c:v>
                </c:pt>
                <c:pt idx="14">
                  <c:v>5.1282051282051277</c:v>
                </c:pt>
                <c:pt idx="15">
                  <c:v>2.5641025641025639</c:v>
                </c:pt>
                <c:pt idx="1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1799-42EF-A857-BB4AEB945FAE}"/>
            </c:ext>
          </c:extLst>
        </c:ser>
        <c:ser>
          <c:idx val="12"/>
          <c:order val="12"/>
          <c:tx>
            <c:strRef>
              <c:f>data!$AA$5</c:f>
              <c:strCache>
                <c:ptCount val="1"/>
                <c:pt idx="0">
                  <c:v>FMO-2 KO DR</c:v>
                </c:pt>
              </c:strCache>
            </c:strRef>
          </c:tx>
          <c:spPr>
            <a:ln w="127000" cap="rnd">
              <a:solidFill>
                <a:srgbClr val="FF0000"/>
              </a:solidFill>
              <a:prstDash val="sysDot"/>
              <a:round/>
            </a:ln>
            <a:effectLst/>
          </c:spPr>
          <c:marker>
            <c:symbol val="circle"/>
            <c:size val="13"/>
            <c:spPr>
              <a:solidFill>
                <a:schemeClr val="accent4"/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data!$AA$6:$AA$38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95</c:v>
                </c:pt>
                <c:pt idx="5">
                  <c:v>86</c:v>
                </c:pt>
                <c:pt idx="6">
                  <c:v>75</c:v>
                </c:pt>
                <c:pt idx="7">
                  <c:v>62</c:v>
                </c:pt>
                <c:pt idx="8">
                  <c:v>52</c:v>
                </c:pt>
                <c:pt idx="9">
                  <c:v>36</c:v>
                </c:pt>
                <c:pt idx="10">
                  <c:v>20</c:v>
                </c:pt>
                <c:pt idx="11">
                  <c:v>5</c:v>
                </c:pt>
                <c:pt idx="12">
                  <c:v>1</c:v>
                </c:pt>
                <c:pt idx="1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2D5-4FB8-A0D3-6A05B37603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4"/>
                <c:order val="1"/>
                <c:tx>
                  <c:strRef>
                    <c:extLst>
                      <c:ext uri="{02D57815-91ED-43cb-92C2-25804820EDAC}">
                        <c15:formulaRef>
                          <c15:sqref>data!$P$5</c15:sqref>
                        </c15:formulaRef>
                      </c:ext>
                    </c:extLst>
                    <c:strCache>
                      <c:ptCount val="1"/>
                      <c:pt idx="0">
                        <c:v>fmo-2 OE</c:v>
                      </c:pt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data!$P$6:$P$38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95.238095238095227</c:v>
                      </c:pt>
                      <c:pt idx="6">
                        <c:v>85.714285714285708</c:v>
                      </c:pt>
                      <c:pt idx="7">
                        <c:v>80.952380952380949</c:v>
                      </c:pt>
                      <c:pt idx="8">
                        <c:v>71.428571428571431</c:v>
                      </c:pt>
                      <c:pt idx="9">
                        <c:v>61.904761904761905</c:v>
                      </c:pt>
                      <c:pt idx="10">
                        <c:v>52.380952380952387</c:v>
                      </c:pt>
                      <c:pt idx="11">
                        <c:v>42.857142857142854</c:v>
                      </c:pt>
                      <c:pt idx="12">
                        <c:v>33.333333333333329</c:v>
                      </c:pt>
                      <c:pt idx="13">
                        <c:v>9.5238095238095237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0-F674-6C45-A0A1-41F6779EFB38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data!$R$5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B9179E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B9179E"/>
                    </a:solidFill>
                    <a:ln w="50800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data!$R$6:$R$38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96.511627906976756</c:v>
                      </c:pt>
                      <c:pt idx="5">
                        <c:v>90.697674418604649</c:v>
                      </c:pt>
                      <c:pt idx="6">
                        <c:v>79.069767441860463</c:v>
                      </c:pt>
                      <c:pt idx="7">
                        <c:v>63.953488372093027</c:v>
                      </c:pt>
                      <c:pt idx="8">
                        <c:v>50</c:v>
                      </c:pt>
                      <c:pt idx="9">
                        <c:v>34.883720930232556</c:v>
                      </c:pt>
                      <c:pt idx="10">
                        <c:v>17.441860465116278</c:v>
                      </c:pt>
                      <c:pt idx="11">
                        <c:v>4.6511627906976747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D0EC-4377-A616-780AD66D77A7}"/>
                  </c:ext>
                </c:extLst>
              </c15:ser>
            </c15:filteredScatterSeries>
            <c15:filteredScatterSeries>
              <c15:ser>
                <c:idx val="2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data!$S$5</c15:sqref>
                        </c15:formulaRef>
                      </c:ext>
                    </c:extLst>
                    <c:strCache>
                      <c:ptCount val="1"/>
                      <c:pt idx="0">
                        <c:v>fmo-4 KO</c:v>
                      </c:pt>
                    </c:strCache>
                  </c:strRef>
                </c:tx>
                <c:spPr>
                  <a:ln w="50800" cap="rnd">
                    <a:solidFill>
                      <a:srgbClr val="FFC0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38100">
                      <a:solidFill>
                        <a:srgbClr val="FFC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data!$S$6:$S$38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94.656488549618317</c:v>
                      </c:pt>
                      <c:pt idx="5">
                        <c:v>88.549618320610691</c:v>
                      </c:pt>
                      <c:pt idx="6">
                        <c:v>76.335877862595424</c:v>
                      </c:pt>
                      <c:pt idx="7">
                        <c:v>63.358778625954194</c:v>
                      </c:pt>
                      <c:pt idx="8">
                        <c:v>50.381679389312971</c:v>
                      </c:pt>
                      <c:pt idx="9">
                        <c:v>32.824427480916029</c:v>
                      </c:pt>
                      <c:pt idx="10">
                        <c:v>15.267175572519085</c:v>
                      </c:pt>
                      <c:pt idx="11">
                        <c:v>4.5801526717557248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B291-6943-A982-03E16C490B67}"/>
                  </c:ext>
                </c:extLst>
              </c15:ser>
            </c15:filteredScatterSeries>
            <c15:filteredScatter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data!$T$5</c15:sqref>
                        </c15:formulaRef>
                      </c:ext>
                    </c:extLst>
                    <c:strCache>
                      <c:ptCount val="1"/>
                      <c:pt idx="0">
                        <c:v>fmo-4 OE</c:v>
                      </c:pt>
                    </c:strCache>
                  </c:strRef>
                </c:tx>
                <c:spPr>
                  <a:ln w="50800" cap="rnd">
                    <a:solidFill>
                      <a:schemeClr val="bg2">
                        <a:lumMod val="75000"/>
                      </a:schemeClr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chemeClr val="bg2">
                        <a:lumMod val="75000"/>
                      </a:schemeClr>
                    </a:solidFill>
                    <a:ln w="38100">
                      <a:solidFill>
                        <a:schemeClr val="bg2">
                          <a:lumMod val="75000"/>
                        </a:schemeClr>
                      </a:solidFill>
                      <a:prstDash val="solid"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data!$T$6:$T$38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95.50561797752809</c:v>
                      </c:pt>
                      <c:pt idx="5">
                        <c:v>92.134831460674164</c:v>
                      </c:pt>
                      <c:pt idx="6">
                        <c:v>86.516853932584269</c:v>
                      </c:pt>
                      <c:pt idx="7">
                        <c:v>77.528089887640448</c:v>
                      </c:pt>
                      <c:pt idx="8">
                        <c:v>65.168539325842701</c:v>
                      </c:pt>
                      <c:pt idx="9">
                        <c:v>56.17977528089888</c:v>
                      </c:pt>
                      <c:pt idx="10">
                        <c:v>41.573033707865171</c:v>
                      </c:pt>
                      <c:pt idx="11">
                        <c:v>22.471910112359549</c:v>
                      </c:pt>
                      <c:pt idx="12">
                        <c:v>11.235955056179774</c:v>
                      </c:pt>
                      <c:pt idx="13">
                        <c:v>1.1235955056179776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D0EC-4377-A616-780AD66D77A7}"/>
                  </c:ext>
                </c:extLst>
              </c15:ser>
            </c15:filteredScatterSeries>
            <c15:filteredScatterSeries>
              <c15:ser>
                <c:idx val="5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1"/>
                    </a:solidFill>
                    <a:ln w="38100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data!$U$6:$U$38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94.545454545454547</c:v>
                      </c:pt>
                      <c:pt idx="5">
                        <c:v>85.454545454545453</c:v>
                      </c:pt>
                      <c:pt idx="6">
                        <c:v>74.545454545454547</c:v>
                      </c:pt>
                      <c:pt idx="7">
                        <c:v>61.818181818181813</c:v>
                      </c:pt>
                      <c:pt idx="8">
                        <c:v>50.909090909090907</c:v>
                      </c:pt>
                      <c:pt idx="9">
                        <c:v>29.09090909090909</c:v>
                      </c:pt>
                      <c:pt idx="10">
                        <c:v>9.0909090909090917</c:v>
                      </c:pt>
                      <c:pt idx="11">
                        <c:v>3.6363636363636362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F674-6C45-A0A1-41F6779EFB38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data!$V$5</c15:sqref>
                        </c15:formulaRef>
                      </c:ext>
                    </c:extLst>
                    <c:strCache>
                      <c:ptCount val="1"/>
                      <c:pt idx="0">
                        <c:v>fmo-2OE;4OE</c:v>
                      </c:pt>
                    </c:strCache>
                  </c:strRef>
                </c:tx>
                <c:spPr>
                  <a:ln w="50800" cap="rnd">
                    <a:solidFill>
                      <a:schemeClr val="accent6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38100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data!$V$6:$V$38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97.794117647058826</c:v>
                      </c:pt>
                      <c:pt idx="5">
                        <c:v>94.85294117647058</c:v>
                      </c:pt>
                      <c:pt idx="6">
                        <c:v>91.17647058823529</c:v>
                      </c:pt>
                      <c:pt idx="7">
                        <c:v>85.294117647058826</c:v>
                      </c:pt>
                      <c:pt idx="8">
                        <c:v>80.14705882352942</c:v>
                      </c:pt>
                      <c:pt idx="9">
                        <c:v>70.588235294117652</c:v>
                      </c:pt>
                      <c:pt idx="10">
                        <c:v>58.82352941176471</c:v>
                      </c:pt>
                      <c:pt idx="11">
                        <c:v>49.264705882352942</c:v>
                      </c:pt>
                      <c:pt idx="12">
                        <c:v>32.352941176470587</c:v>
                      </c:pt>
                      <c:pt idx="13">
                        <c:v>11.76470588235294</c:v>
                      </c:pt>
                      <c:pt idx="14">
                        <c:v>5.1470588235294112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F674-6C45-A0A1-41F6779EFB38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data!$W$5</c15:sqref>
                        </c15:formulaRef>
                      </c:ext>
                    </c:extLst>
                    <c:strCache>
                      <c:ptCount val="1"/>
                      <c:pt idx="0">
                        <c:v>fmo-2OE;4KO</c:v>
                      </c:pt>
                    </c:strCache>
                  </c:strRef>
                </c:tx>
                <c:spPr>
                  <a:ln w="50800" cap="rnd">
                    <a:solidFill>
                      <a:srgbClr val="38E1F8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rgbClr val="38E1F8"/>
                    </a:solidFill>
                    <a:ln w="38100">
                      <a:solidFill>
                        <a:srgbClr val="38E1F8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data!$W$6:$W$38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92.631578947368425</c:v>
                      </c:pt>
                      <c:pt idx="5">
                        <c:v>85.263157894736835</c:v>
                      </c:pt>
                      <c:pt idx="6">
                        <c:v>74.73684210526315</c:v>
                      </c:pt>
                      <c:pt idx="7">
                        <c:v>64.21052631578948</c:v>
                      </c:pt>
                      <c:pt idx="8">
                        <c:v>48.421052631578945</c:v>
                      </c:pt>
                      <c:pt idx="9">
                        <c:v>23.157894736842106</c:v>
                      </c:pt>
                      <c:pt idx="10">
                        <c:v>6.3157894736842106</c:v>
                      </c:pt>
                      <c:pt idx="11">
                        <c:v>1.0526315789473684</c:v>
                      </c:pt>
                      <c:pt idx="12">
                        <c:v>1.0526315789473684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F674-6C45-A0A1-41F6779EFB38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data!$X$5</c15:sqref>
                        </c15:formulaRef>
                      </c:ext>
                    </c:extLst>
                    <c:strCache>
                      <c:ptCount val="1"/>
                      <c:pt idx="0">
                        <c:v>fmo-2K;4K</c:v>
                      </c:pt>
                    </c:strCache>
                  </c:strRef>
                </c:tx>
                <c:spPr>
                  <a:ln w="50800" cap="rnd">
                    <a:solidFill>
                      <a:srgbClr val="9966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8"/>
                  <c:spPr>
                    <a:solidFill>
                      <a:srgbClr val="996600"/>
                    </a:solidFill>
                    <a:ln w="9525">
                      <a:solidFill>
                        <a:srgbClr val="99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data!$X$6:$X$38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72.727272727272734</c:v>
                      </c:pt>
                      <c:pt idx="5" formatCode="0">
                        <c:v>72.727272727272734</c:v>
                      </c:pt>
                      <c:pt idx="6" formatCode="0">
                        <c:v>63.636363636363633</c:v>
                      </c:pt>
                      <c:pt idx="7" formatCode="0">
                        <c:v>45.454545454545453</c:v>
                      </c:pt>
                      <c:pt idx="8" formatCode="0">
                        <c:v>27.27272727272727</c:v>
                      </c:pt>
                      <c:pt idx="9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6B7D-4276-B353-5BD156235A11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data!$Z$5</c15:sqref>
                        </c15:formulaRef>
                      </c:ext>
                    </c:extLst>
                    <c:strCache>
                      <c:ptCount val="1"/>
                      <c:pt idx="0">
                        <c:v>fmo-2 OE sDR</c:v>
                      </c:pt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ysDash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data!$Z$6:$Z$38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93.548387096774192</c:v>
                      </c:pt>
                      <c:pt idx="5">
                        <c:v>88.709677419354833</c:v>
                      </c:pt>
                      <c:pt idx="6">
                        <c:v>87.096774193548384</c:v>
                      </c:pt>
                      <c:pt idx="7">
                        <c:v>83.870967741935488</c:v>
                      </c:pt>
                      <c:pt idx="8">
                        <c:v>80.645161290322577</c:v>
                      </c:pt>
                      <c:pt idx="9">
                        <c:v>74.193548387096769</c:v>
                      </c:pt>
                      <c:pt idx="10">
                        <c:v>66.129032258064512</c:v>
                      </c:pt>
                      <c:pt idx="11">
                        <c:v>61.29032258064516</c:v>
                      </c:pt>
                      <c:pt idx="12">
                        <c:v>50</c:v>
                      </c:pt>
                      <c:pt idx="13">
                        <c:v>45.161290322580641</c:v>
                      </c:pt>
                      <c:pt idx="14">
                        <c:v>19.35483870967742</c:v>
                      </c:pt>
                      <c:pt idx="15">
                        <c:v>8.064516129032258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1799-42EF-A857-BB4AEB945FAE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data!$AB$5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B9179E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B9179E"/>
                    </a:solidFill>
                    <a:ln w="9525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data!$AB$6:$AB$38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89.85507246376811</c:v>
                      </c:pt>
                      <c:pt idx="5">
                        <c:v>84.05797101449275</c:v>
                      </c:pt>
                      <c:pt idx="6">
                        <c:v>73.91304347826086</c:v>
                      </c:pt>
                      <c:pt idx="7">
                        <c:v>60.869565217391312</c:v>
                      </c:pt>
                      <c:pt idx="8">
                        <c:v>57.971014492753625</c:v>
                      </c:pt>
                      <c:pt idx="9">
                        <c:v>55.072463768115945</c:v>
                      </c:pt>
                      <c:pt idx="10">
                        <c:v>39.130434782608695</c:v>
                      </c:pt>
                      <c:pt idx="11">
                        <c:v>33.333333333333329</c:v>
                      </c:pt>
                      <c:pt idx="12">
                        <c:v>10.144927536231885</c:v>
                      </c:pt>
                      <c:pt idx="13">
                        <c:v>2.8985507246376812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A2D5-4FB8-A0D3-6A05B37603AF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data!$AC$5</c15:sqref>
                        </c15:formulaRef>
                      </c:ext>
                    </c:extLst>
                    <c:strCache>
                      <c:ptCount val="1"/>
                      <c:pt idx="0">
                        <c:v>fmo-4 KO DR</c:v>
                      </c:pt>
                    </c:strCache>
                  </c:strRef>
                </c:tx>
                <c:spPr>
                  <a:ln w="50800" cap="rnd">
                    <a:solidFill>
                      <a:srgbClr val="FFC0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FFC000"/>
                    </a:solidFill>
                    <a:ln w="9525">
                      <a:solidFill>
                        <a:srgbClr val="FFC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data!$AC$6:$AC$38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</c:v>
                      </c:pt>
                      <c:pt idx="5">
                        <c:v>85</c:v>
                      </c:pt>
                      <c:pt idx="6">
                        <c:v>82</c:v>
                      </c:pt>
                      <c:pt idx="7">
                        <c:v>75</c:v>
                      </c:pt>
                      <c:pt idx="8">
                        <c:v>57</c:v>
                      </c:pt>
                      <c:pt idx="9">
                        <c:v>45</c:v>
                      </c:pt>
                      <c:pt idx="10">
                        <c:v>26</c:v>
                      </c:pt>
                      <c:pt idx="11">
                        <c:v>12</c:v>
                      </c:pt>
                      <c:pt idx="12">
                        <c:v>2.7027027027027026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A2D5-4FB8-A0D3-6A05B37603AF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data!$AD$5</c15:sqref>
                        </c15:formulaRef>
                      </c:ext>
                    </c:extLst>
                    <c:strCache>
                      <c:ptCount val="1"/>
                      <c:pt idx="0">
                        <c:v>fmo-4 OE DR</c:v>
                      </c:pt>
                    </c:strCache>
                  </c:strRef>
                </c:tx>
                <c:spPr>
                  <a:ln w="50800" cap="rnd">
                    <a:solidFill>
                      <a:schemeClr val="bg2">
                        <a:lumMod val="75000"/>
                      </a:schemeClr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bg2">
                        <a:lumMod val="75000"/>
                      </a:schemeClr>
                    </a:solidFill>
                    <a:ln w="9525">
                      <a:solidFill>
                        <a:schemeClr val="bg2">
                          <a:lumMod val="75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data!$AD$6:$AD$38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95.495495495495504</c:v>
                      </c:pt>
                      <c:pt idx="5" formatCode="0">
                        <c:v>90.990990990990994</c:v>
                      </c:pt>
                      <c:pt idx="6" formatCode="0">
                        <c:v>87.387387387387378</c:v>
                      </c:pt>
                      <c:pt idx="7" formatCode="0">
                        <c:v>82.882882882882882</c:v>
                      </c:pt>
                      <c:pt idx="8" formatCode="0">
                        <c:v>78.378378378378372</c:v>
                      </c:pt>
                      <c:pt idx="9" formatCode="0">
                        <c:v>72.972972972972968</c:v>
                      </c:pt>
                      <c:pt idx="10" formatCode="0">
                        <c:v>66.666666666666657</c:v>
                      </c:pt>
                      <c:pt idx="11" formatCode="0">
                        <c:v>54.954954954954957</c:v>
                      </c:pt>
                      <c:pt idx="12" formatCode="0">
                        <c:v>44.144144144144143</c:v>
                      </c:pt>
                      <c:pt idx="13" formatCode="0">
                        <c:v>29.72972972972973</c:v>
                      </c:pt>
                      <c:pt idx="14" formatCode="0">
                        <c:v>13.513513513513514</c:v>
                      </c:pt>
                      <c:pt idx="15" formatCode="0">
                        <c:v>3.6036036036036037</c:v>
                      </c:pt>
                      <c:pt idx="16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A2D5-4FB8-A0D3-6A05B37603AF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data!$AE$5</c15:sqref>
                        </c15:formulaRef>
                      </c:ext>
                    </c:extLst>
                    <c:strCache>
                      <c:ptCount val="1"/>
                      <c:pt idx="0">
                        <c:v>fmo-2O;4O</c:v>
                      </c:pt>
                    </c:strCache>
                  </c:strRef>
                </c:tx>
                <c:spPr>
                  <a:ln w="50800" cap="rnd">
                    <a:solidFill>
                      <a:schemeClr val="accent6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data!$AE$6:$AE$38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95.604395604395606</c:v>
                      </c:pt>
                      <c:pt idx="5">
                        <c:v>94.505494505494497</c:v>
                      </c:pt>
                      <c:pt idx="6">
                        <c:v>92.307692307692307</c:v>
                      </c:pt>
                      <c:pt idx="7">
                        <c:v>90.109890109890117</c:v>
                      </c:pt>
                      <c:pt idx="8">
                        <c:v>86.813186813186817</c:v>
                      </c:pt>
                      <c:pt idx="9">
                        <c:v>82.417582417582409</c:v>
                      </c:pt>
                      <c:pt idx="10">
                        <c:v>78.021978021978029</c:v>
                      </c:pt>
                      <c:pt idx="11">
                        <c:v>74.72527472527473</c:v>
                      </c:pt>
                      <c:pt idx="12">
                        <c:v>69.230769230769226</c:v>
                      </c:pt>
                      <c:pt idx="13">
                        <c:v>58.241758241758248</c:v>
                      </c:pt>
                      <c:pt idx="14">
                        <c:v>31.868131868131865</c:v>
                      </c:pt>
                      <c:pt idx="15">
                        <c:v>15.384615384615385</c:v>
                      </c:pt>
                      <c:pt idx="16" formatCode="General">
                        <c:v>4.395604395604396</c:v>
                      </c:pt>
                      <c:pt idx="17" formatCode="General">
                        <c:v>1.098901098901099</c:v>
                      </c:pt>
                      <c:pt idx="18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A2D5-4FB8-A0D3-6A05B37603AF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data!$AF$5</c15:sqref>
                        </c15:formulaRef>
                      </c:ext>
                    </c:extLst>
                    <c:strCache>
                      <c:ptCount val="1"/>
                      <c:pt idx="0">
                        <c:v>fmo-2O;4K</c:v>
                      </c:pt>
                    </c:strCache>
                  </c:strRef>
                </c:tx>
                <c:spPr>
                  <a:ln w="50800" cap="rnd">
                    <a:solidFill>
                      <a:srgbClr val="38E1F8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38E1F8"/>
                    </a:solidFill>
                    <a:ln w="9525">
                      <a:solidFill>
                        <a:srgbClr val="38E1F8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data!$AF$6:$AF$38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94.936708860759495</c:v>
                      </c:pt>
                      <c:pt idx="5">
                        <c:v>91.139240506329116</c:v>
                      </c:pt>
                      <c:pt idx="6">
                        <c:v>82.278481012658233</c:v>
                      </c:pt>
                      <c:pt idx="7">
                        <c:v>56.962025316455701</c:v>
                      </c:pt>
                      <c:pt idx="8">
                        <c:v>43.037974683544306</c:v>
                      </c:pt>
                      <c:pt idx="9">
                        <c:v>22.784810126582279</c:v>
                      </c:pt>
                      <c:pt idx="10">
                        <c:v>8.8607594936708853</c:v>
                      </c:pt>
                      <c:pt idx="11">
                        <c:v>2.5316455696202533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A2D5-4FB8-A0D3-6A05B37603AF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data!$AG$5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data!$AG$6:$AG$38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94.117647058823522</c:v>
                      </c:pt>
                      <c:pt idx="5">
                        <c:v>88.235294117647058</c:v>
                      </c:pt>
                      <c:pt idx="6">
                        <c:v>83.82352941176471</c:v>
                      </c:pt>
                      <c:pt idx="7">
                        <c:v>76.470588235294116</c:v>
                      </c:pt>
                      <c:pt idx="8">
                        <c:v>72.058823529411768</c:v>
                      </c:pt>
                      <c:pt idx="9">
                        <c:v>67.64705882352942</c:v>
                      </c:pt>
                      <c:pt idx="10">
                        <c:v>52.941176470588239</c:v>
                      </c:pt>
                      <c:pt idx="11">
                        <c:v>35.294117647058826</c:v>
                      </c:pt>
                      <c:pt idx="12">
                        <c:v>11.76470588235294</c:v>
                      </c:pt>
                      <c:pt idx="13">
                        <c:v>1.4705882352941175</c:v>
                      </c:pt>
                      <c:pt idx="14">
                        <c:v>1.4705882352941175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A2D5-4FB8-A0D3-6A05B37603AF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data!$AH$5</c15:sqref>
                        </c15:formulaRef>
                      </c:ext>
                    </c:extLst>
                    <c:strCache>
                      <c:ptCount val="1"/>
                      <c:pt idx="0">
                        <c:v>fmo-2K;4K</c:v>
                      </c:pt>
                    </c:strCache>
                  </c:strRef>
                </c:tx>
                <c:spPr>
                  <a:ln w="50800" cap="rnd">
                    <a:solidFill>
                      <a:srgbClr val="9966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996600"/>
                    </a:solidFill>
                    <a:ln w="9525">
                      <a:solidFill>
                        <a:srgbClr val="99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data!$AH$6:$AH$38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97.61904761904762</c:v>
                      </c:pt>
                      <c:pt idx="5">
                        <c:v>92.857142857142861</c:v>
                      </c:pt>
                      <c:pt idx="6">
                        <c:v>73.80952380952381</c:v>
                      </c:pt>
                      <c:pt idx="7">
                        <c:v>61.904761904761905</c:v>
                      </c:pt>
                      <c:pt idx="8">
                        <c:v>42.857142857142854</c:v>
                      </c:pt>
                      <c:pt idx="9">
                        <c:v>7.1428571428571423</c:v>
                      </c:pt>
                      <c:pt idx="10">
                        <c:v>2.3809523809523809</c:v>
                      </c:pt>
                      <c:pt idx="11">
                        <c:v>2.3809523809523809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A2D5-4FB8-A0D3-6A05B37603AF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6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6000" b="1">
                    <a:solidFill>
                      <a:schemeClr val="tx1"/>
                    </a:solidFill>
                  </a:rPr>
                  <a:t>Age</a:t>
                </a:r>
                <a:r>
                  <a:rPr lang="en-US" sz="60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60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6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6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6000" b="1">
                    <a:solidFill>
                      <a:schemeClr val="tx1"/>
                    </a:solidFill>
                  </a:rPr>
                  <a:t>Live</a:t>
                </a:r>
                <a:r>
                  <a:rPr lang="en-US" sz="6000" b="1" baseline="0">
                    <a:solidFill>
                      <a:schemeClr val="tx1"/>
                    </a:solidFill>
                  </a:rPr>
                  <a:t> animals (%)</a:t>
                </a:r>
                <a:endParaRPr lang="en-US" sz="60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6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 w="25400">
          <a:solidFill>
            <a:schemeClr val="bg1"/>
          </a:solidFill>
        </a:ln>
        <a:effectLst/>
      </c:spPr>
    </c:plotArea>
    <c:legend>
      <c:legendPos val="b"/>
      <c:layout>
        <c:manualLayout>
          <c:xMode val="edge"/>
          <c:yMode val="edge"/>
          <c:x val="8.7236379133640699E-2"/>
          <c:y val="0.40313225547058196"/>
          <c:w val="0.3262287410328199"/>
          <c:h val="0.3946670872852714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4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385812698345682"/>
          <c:y val="8.0068876452862675E-2"/>
          <c:w val="0.63656438606100207"/>
          <c:h val="0.7639657072464251"/>
        </c:manualLayout>
      </c:layout>
      <c:scatterChart>
        <c:scatterStyle val="lineMarker"/>
        <c:varyColors val="0"/>
        <c:ser>
          <c:idx val="0"/>
          <c:order val="0"/>
          <c:tx>
            <c:strRef>
              <c:f>sDR!$O$5</c:f>
              <c:strCache>
                <c:ptCount val="1"/>
                <c:pt idx="0">
                  <c:v>WT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38100">
                <a:solidFill>
                  <a:schemeClr val="tx1"/>
                </a:solidFill>
              </a:ln>
              <a:effectLst/>
            </c:spPr>
          </c:marker>
          <c:xVal>
            <c:numRef>
              <c:f>sDR!$N$6:$N$30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sDR!$O$6:$O$30</c:f>
              <c:numCache>
                <c:formatCode>General</c:formatCode>
                <c:ptCount val="2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92.307692307692307</c:v>
                </c:pt>
                <c:pt idx="5" formatCode="0">
                  <c:v>89.743589743589752</c:v>
                </c:pt>
                <c:pt idx="6" formatCode="0">
                  <c:v>84.615384615384613</c:v>
                </c:pt>
                <c:pt idx="7" formatCode="0">
                  <c:v>76.923076923076934</c:v>
                </c:pt>
                <c:pt idx="8" formatCode="0">
                  <c:v>69.230769230769226</c:v>
                </c:pt>
                <c:pt idx="9" formatCode="0">
                  <c:v>64.102564102564102</c:v>
                </c:pt>
                <c:pt idx="10" formatCode="0">
                  <c:v>56.410256410256409</c:v>
                </c:pt>
                <c:pt idx="11" formatCode="0">
                  <c:v>43.589743589743591</c:v>
                </c:pt>
                <c:pt idx="12" formatCode="0">
                  <c:v>35.897435897435898</c:v>
                </c:pt>
                <c:pt idx="13" formatCode="0">
                  <c:v>28.205128205128204</c:v>
                </c:pt>
                <c:pt idx="14" formatCode="0">
                  <c:v>5.1282051282051277</c:v>
                </c:pt>
                <c:pt idx="15" formatCode="0">
                  <c:v>2.5641025641025639</c:v>
                </c:pt>
                <c:pt idx="16" formatCode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5B6-483E-A788-48E1B2BEAEAE}"/>
            </c:ext>
          </c:extLst>
        </c:ser>
        <c:ser>
          <c:idx val="4"/>
          <c:order val="1"/>
          <c:tx>
            <c:strRef>
              <c:f>sDR!$P$5</c:f>
              <c:strCache>
                <c:ptCount val="1"/>
                <c:pt idx="0">
                  <c:v>fmo-2 OE</c:v>
                </c:pt>
              </c:strCache>
            </c:strRef>
          </c:tx>
          <c:spPr>
            <a:ln w="5080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circle"/>
            <c:size val="6"/>
            <c:spPr>
              <a:solidFill>
                <a:schemeClr val="accent5"/>
              </a:solidFill>
              <a:ln w="38100">
                <a:solidFill>
                  <a:schemeClr val="accent5"/>
                </a:solidFill>
                <a:prstDash val="dash"/>
              </a:ln>
              <a:effectLst/>
            </c:spPr>
          </c:marker>
          <c:xVal>
            <c:numRef>
              <c:f>sDR!$N$6:$N$30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sDR!$P$6:$P$30</c:f>
              <c:numCache>
                <c:formatCode>0</c:formatCode>
                <c:ptCount val="2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93.548387096774192</c:v>
                </c:pt>
                <c:pt idx="5">
                  <c:v>88.709677419354833</c:v>
                </c:pt>
                <c:pt idx="6">
                  <c:v>87.096774193548384</c:v>
                </c:pt>
                <c:pt idx="7">
                  <c:v>83.870967741935488</c:v>
                </c:pt>
                <c:pt idx="8">
                  <c:v>80.645161290322577</c:v>
                </c:pt>
                <c:pt idx="9">
                  <c:v>74.193548387096769</c:v>
                </c:pt>
                <c:pt idx="10">
                  <c:v>66.129032258064512</c:v>
                </c:pt>
                <c:pt idx="11">
                  <c:v>61.29032258064516</c:v>
                </c:pt>
                <c:pt idx="12">
                  <c:v>50</c:v>
                </c:pt>
                <c:pt idx="13">
                  <c:v>45.161290322580641</c:v>
                </c:pt>
                <c:pt idx="14">
                  <c:v>19.35483870967742</c:v>
                </c:pt>
                <c:pt idx="15">
                  <c:v>8.064516129032258</c:v>
                </c:pt>
                <c:pt idx="1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75B6-483E-A788-48E1B2BEAEAE}"/>
            </c:ext>
          </c:extLst>
        </c:ser>
        <c:ser>
          <c:idx val="1"/>
          <c:order val="2"/>
          <c:tx>
            <c:strRef>
              <c:f>sDR!$Q$5</c:f>
              <c:strCache>
                <c:ptCount val="1"/>
                <c:pt idx="0">
                  <c:v>fmo-2</c:v>
                </c:pt>
              </c:strCache>
            </c:strRef>
          </c:tx>
          <c:spPr>
            <a:ln w="50800" cap="rnd">
              <a:solidFill>
                <a:schemeClr val="accent5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sDR!$N$6:$N$30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sDR!$Q$6:$Q$30</c:f>
              <c:numCache>
                <c:formatCode>0</c:formatCode>
                <c:ptCount val="2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85</c:v>
                </c:pt>
                <c:pt idx="5">
                  <c:v>80</c:v>
                </c:pt>
                <c:pt idx="6">
                  <c:v>80</c:v>
                </c:pt>
                <c:pt idx="7">
                  <c:v>75</c:v>
                </c:pt>
                <c:pt idx="8">
                  <c:v>60</c:v>
                </c:pt>
                <c:pt idx="9">
                  <c:v>45</c:v>
                </c:pt>
                <c:pt idx="10">
                  <c:v>15</c:v>
                </c:pt>
                <c:pt idx="11">
                  <c:v>10</c:v>
                </c:pt>
                <c:pt idx="12">
                  <c:v>5</c:v>
                </c:pt>
                <c:pt idx="13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75B6-483E-A788-48E1B2BEAEAE}"/>
            </c:ext>
          </c:extLst>
        </c:ser>
        <c:ser>
          <c:idx val="2"/>
          <c:order val="4"/>
          <c:tx>
            <c:strRef>
              <c:f>sDR!$S$5</c:f>
              <c:strCache>
                <c:ptCount val="1"/>
                <c:pt idx="0">
                  <c:v>fmo-4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sDR!$N$6:$N$30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sDR!$S$6:$S$30</c:f>
              <c:numCache>
                <c:formatCode>0</c:formatCode>
                <c:ptCount val="2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97.297297297297305</c:v>
                </c:pt>
                <c:pt idx="5">
                  <c:v>93.693693693693689</c:v>
                </c:pt>
                <c:pt idx="6">
                  <c:v>88.288288288288285</c:v>
                </c:pt>
                <c:pt idx="7">
                  <c:v>81.081081081081081</c:v>
                </c:pt>
                <c:pt idx="8">
                  <c:v>72.972972972972968</c:v>
                </c:pt>
                <c:pt idx="9">
                  <c:v>52.252252252252248</c:v>
                </c:pt>
                <c:pt idx="10">
                  <c:v>29.72972972972973</c:v>
                </c:pt>
                <c:pt idx="11">
                  <c:v>12.612612612612612</c:v>
                </c:pt>
                <c:pt idx="12">
                  <c:v>2.7027027027027026</c:v>
                </c:pt>
                <c:pt idx="13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7-75B6-483E-A788-48E1B2BEAEAE}"/>
            </c:ext>
          </c:extLst>
        </c:ser>
        <c:ser>
          <c:idx val="6"/>
          <c:order val="5"/>
          <c:tx>
            <c:strRef>
              <c:f>sDR!$T$5</c:f>
              <c:strCache>
                <c:ptCount val="1"/>
                <c:pt idx="0">
                  <c:v>fmo-4 OE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0000"/>
              </a:solidFill>
              <a:prstDash val="solid"/>
              <a:round/>
            </a:ln>
            <a:effectLst/>
          </c:spPr>
          <c:marker>
            <c:symbol val="circle"/>
            <c:size val="6"/>
            <c:spPr>
              <a:solidFill>
                <a:srgbClr val="FF0000"/>
              </a:solidFill>
              <a:ln w="38100">
                <a:solidFill>
                  <a:srgbClr val="FF0000"/>
                </a:solidFill>
                <a:prstDash val="solid"/>
              </a:ln>
              <a:effectLst/>
            </c:spPr>
          </c:marker>
          <c:xVal>
            <c:numRef>
              <c:f>sDR!$N$6:$N$30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sDR!$T$6:$T$30</c:f>
              <c:numCache>
                <c:formatCode>0</c:formatCode>
                <c:ptCount val="2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95.495495495495504</c:v>
                </c:pt>
                <c:pt idx="5">
                  <c:v>90.990990990990994</c:v>
                </c:pt>
                <c:pt idx="6">
                  <c:v>87.387387387387378</c:v>
                </c:pt>
                <c:pt idx="7">
                  <c:v>82.882882882882882</c:v>
                </c:pt>
                <c:pt idx="8">
                  <c:v>78.378378378378372</c:v>
                </c:pt>
                <c:pt idx="9">
                  <c:v>72.972972972972968</c:v>
                </c:pt>
                <c:pt idx="10">
                  <c:v>66.666666666666657</c:v>
                </c:pt>
                <c:pt idx="11">
                  <c:v>54.954954954954957</c:v>
                </c:pt>
                <c:pt idx="12">
                  <c:v>44.144144144144143</c:v>
                </c:pt>
                <c:pt idx="13">
                  <c:v>29.72972972972973</c:v>
                </c:pt>
                <c:pt idx="14">
                  <c:v>13.513513513513514</c:v>
                </c:pt>
                <c:pt idx="15">
                  <c:v>3.6036036036036037</c:v>
                </c:pt>
                <c:pt idx="16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8-75B6-483E-A788-48E1B2BEAEAE}"/>
            </c:ext>
          </c:extLst>
        </c:ser>
        <c:ser>
          <c:idx val="5"/>
          <c:order val="6"/>
          <c:tx>
            <c:strRef>
              <c:f>sDR!$U$5</c:f>
              <c:strCache>
                <c:ptCount val="1"/>
                <c:pt idx="0">
                  <c:v>fmo-2O;4O</c:v>
                </c:pt>
              </c:strCache>
            </c:strRef>
          </c:tx>
          <c:spPr>
            <a:ln w="50800" cap="rnd">
              <a:solidFill>
                <a:srgbClr val="B9179E"/>
              </a:solidFill>
              <a:prstDash val="solid"/>
              <a:round/>
            </a:ln>
            <a:effectLst/>
          </c:spPr>
          <c:marker>
            <c:symbol val="circle"/>
            <c:size val="6"/>
            <c:spPr>
              <a:solidFill>
                <a:srgbClr val="B9179E"/>
              </a:solidFill>
              <a:ln w="38100">
                <a:solidFill>
                  <a:srgbClr val="B9179E"/>
                </a:solidFill>
              </a:ln>
              <a:effectLst/>
            </c:spPr>
          </c:marker>
          <c:xVal>
            <c:numRef>
              <c:f>sDR!$N$6:$N$30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sDR!$U$6:$U$30</c:f>
              <c:numCache>
                <c:formatCode>0</c:formatCode>
                <c:ptCount val="2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95.604395604395606</c:v>
                </c:pt>
                <c:pt idx="5">
                  <c:v>94.505494505494497</c:v>
                </c:pt>
                <c:pt idx="6">
                  <c:v>92.307692307692307</c:v>
                </c:pt>
                <c:pt idx="7">
                  <c:v>90.109890109890117</c:v>
                </c:pt>
                <c:pt idx="8">
                  <c:v>86.813186813186817</c:v>
                </c:pt>
                <c:pt idx="9">
                  <c:v>82.417582417582409</c:v>
                </c:pt>
                <c:pt idx="10">
                  <c:v>78.021978021978029</c:v>
                </c:pt>
                <c:pt idx="11">
                  <c:v>74.72527472527473</c:v>
                </c:pt>
                <c:pt idx="12">
                  <c:v>69.230769230769226</c:v>
                </c:pt>
                <c:pt idx="13">
                  <c:v>58.241758241758248</c:v>
                </c:pt>
                <c:pt idx="14">
                  <c:v>31.868131868131865</c:v>
                </c:pt>
                <c:pt idx="15">
                  <c:v>15.384615384615385</c:v>
                </c:pt>
                <c:pt idx="16">
                  <c:v>4.395604395604396</c:v>
                </c:pt>
                <c:pt idx="17">
                  <c:v>1.098901098901099</c:v>
                </c:pt>
                <c:pt idx="18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75B6-483E-A788-48E1B2BEAEAE}"/>
            </c:ext>
          </c:extLst>
        </c:ser>
        <c:ser>
          <c:idx val="7"/>
          <c:order val="7"/>
          <c:tx>
            <c:strRef>
              <c:f>sDR!$V$5</c:f>
              <c:strCache>
                <c:ptCount val="1"/>
                <c:pt idx="0">
                  <c:v>fmo-2O;4K</c:v>
                </c:pt>
              </c:strCache>
            </c:strRef>
          </c:tx>
          <c:spPr>
            <a:ln w="50800" cap="rnd">
              <a:solidFill>
                <a:srgbClr val="B9179E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sDR!$N$6:$N$30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sDR!$V$6:$V$30</c:f>
              <c:numCache>
                <c:formatCode>0</c:formatCode>
                <c:ptCount val="2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94.936708860759495</c:v>
                </c:pt>
                <c:pt idx="5">
                  <c:v>91.139240506329116</c:v>
                </c:pt>
                <c:pt idx="6">
                  <c:v>82.278481012658233</c:v>
                </c:pt>
                <c:pt idx="7">
                  <c:v>56.962025316455701</c:v>
                </c:pt>
                <c:pt idx="8">
                  <c:v>43.037974683544306</c:v>
                </c:pt>
                <c:pt idx="9">
                  <c:v>22.784810126582279</c:v>
                </c:pt>
                <c:pt idx="10">
                  <c:v>8.8607594936708853</c:v>
                </c:pt>
                <c:pt idx="11">
                  <c:v>2.5316455696202533</c:v>
                </c:pt>
                <c:pt idx="12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75B6-483E-A788-48E1B2BEAEAE}"/>
            </c:ext>
          </c:extLst>
        </c:ser>
        <c:ser>
          <c:idx val="9"/>
          <c:order val="9"/>
          <c:tx>
            <c:strRef>
              <c:f>sDR!$X$5</c:f>
              <c:strCache>
                <c:ptCount val="1"/>
                <c:pt idx="0">
                  <c:v>fmo-2K;4K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sDR!$N$6:$N$30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sDR!$X$6:$X$30</c:f>
              <c:numCache>
                <c:formatCode>General</c:formatCode>
                <c:ptCount val="2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97.61904761904762</c:v>
                </c:pt>
                <c:pt idx="5" formatCode="0">
                  <c:v>92.857142857142861</c:v>
                </c:pt>
                <c:pt idx="6" formatCode="0">
                  <c:v>73.80952380952381</c:v>
                </c:pt>
                <c:pt idx="7" formatCode="0">
                  <c:v>61.904761904761905</c:v>
                </c:pt>
                <c:pt idx="8" formatCode="0">
                  <c:v>42.857142857142854</c:v>
                </c:pt>
                <c:pt idx="9" formatCode="0">
                  <c:v>7.1428571428571423</c:v>
                </c:pt>
                <c:pt idx="10" formatCode="0">
                  <c:v>2.3809523809523809</c:v>
                </c:pt>
                <c:pt idx="11" formatCode="0">
                  <c:v>2.3809523809523809</c:v>
                </c:pt>
                <c:pt idx="12" formatCode="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9-75B6-483E-A788-48E1B2BEAE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3"/>
                <c:order val="3"/>
                <c:tx>
                  <c:strRef>
                    <c:extLst>
                      <c:ext uri="{02D57815-91ED-43cb-92C2-25804820EDAC}">
                        <c15:formulaRef>
                          <c15:sqref>sDR!$R$5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FFC000"/>
                    </a:solidFill>
                    <a:prstDash val="dash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sDR!$N$6:$N$30</c15:sqref>
                        </c15:formulaRef>
                      </c:ext>
                    </c:extLst>
                    <c:numCache>
                      <c:formatCode>General</c:formatCode>
                      <c:ptCount val="25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sDR!$R$6:$R$30</c15:sqref>
                        </c15:formulaRef>
                      </c:ext>
                    </c:extLst>
                    <c:numCache>
                      <c:formatCode>0</c:formatCode>
                      <c:ptCount val="25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89.85507246376811</c:v>
                      </c:pt>
                      <c:pt idx="5">
                        <c:v>84.05797101449275</c:v>
                      </c:pt>
                      <c:pt idx="6">
                        <c:v>73.91304347826086</c:v>
                      </c:pt>
                      <c:pt idx="7">
                        <c:v>60.869565217391312</c:v>
                      </c:pt>
                      <c:pt idx="8">
                        <c:v>57.971014492753625</c:v>
                      </c:pt>
                      <c:pt idx="9">
                        <c:v>55.072463768115945</c:v>
                      </c:pt>
                      <c:pt idx="10">
                        <c:v>39.130434782608695</c:v>
                      </c:pt>
                      <c:pt idx="11">
                        <c:v>33.333333333333329</c:v>
                      </c:pt>
                      <c:pt idx="12">
                        <c:v>10.144927536231885</c:v>
                      </c:pt>
                      <c:pt idx="13">
                        <c:v>2.8985507246376812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6-75B6-483E-A788-48E1B2BEAEAE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sDR!$W$5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4"/>
                    </a:solidFill>
                    <a:ln w="38100">
                      <a:solidFill>
                        <a:schemeClr val="accent4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sDR!$N$6:$N$30</c15:sqref>
                        </c15:formulaRef>
                      </c:ext>
                    </c:extLst>
                    <c:numCache>
                      <c:formatCode>General</c:formatCode>
                      <c:ptCount val="25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sDR!$W$6:$W$30</c15:sqref>
                        </c15:formulaRef>
                      </c:ext>
                    </c:extLst>
                    <c:numCache>
                      <c:formatCode>0</c:formatCode>
                      <c:ptCount val="25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94.117647058823522</c:v>
                      </c:pt>
                      <c:pt idx="5">
                        <c:v>88.235294117647058</c:v>
                      </c:pt>
                      <c:pt idx="6">
                        <c:v>83.82352941176471</c:v>
                      </c:pt>
                      <c:pt idx="7">
                        <c:v>76.470588235294116</c:v>
                      </c:pt>
                      <c:pt idx="8">
                        <c:v>72.058823529411768</c:v>
                      </c:pt>
                      <c:pt idx="9">
                        <c:v>67.64705882352942</c:v>
                      </c:pt>
                      <c:pt idx="10">
                        <c:v>52.941176470588239</c:v>
                      </c:pt>
                      <c:pt idx="11">
                        <c:v>35.294117647058826</c:v>
                      </c:pt>
                      <c:pt idx="12">
                        <c:v>11.76470588235294</c:v>
                      </c:pt>
                      <c:pt idx="13">
                        <c:v>1.4705882352941175</c:v>
                      </c:pt>
                      <c:pt idx="14">
                        <c:v>1.4705882352941175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75B6-483E-A788-48E1B2BEAEAE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sDR!$Y$5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rgbClr val="FF0000"/>
                    </a:solidFill>
                    <a:ln w="9525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sDR!$N$6:$N$30</c15:sqref>
                        </c15:formulaRef>
                      </c:ext>
                    </c:extLst>
                    <c:numCache>
                      <c:formatCode>General</c:formatCode>
                      <c:ptCount val="25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sDR!$Y$6:$Y$30</c15:sqref>
                        </c15:formulaRef>
                      </c:ext>
                    </c:extLst>
                    <c:numCache>
                      <c:formatCode>0</c:formatCode>
                      <c:ptCount val="25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75B6-483E-A788-48E1B2BEAEAE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sDR!$Z$5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sDR!$N$6:$N$30</c15:sqref>
                        </c15:formulaRef>
                      </c:ext>
                    </c:extLst>
                    <c:numCache>
                      <c:formatCode>General</c:formatCode>
                      <c:ptCount val="25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sDR!$Z$6:$Z$30</c15:sqref>
                        </c15:formulaRef>
                      </c:ext>
                    </c:extLst>
                    <c:numCache>
                      <c:formatCode>0</c:formatCode>
                      <c:ptCount val="25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75B6-483E-A788-48E1B2BEAEAE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3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Age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24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Live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animals (%)</a:t>
                </a:r>
                <a:endParaRPr lang="en-US" sz="24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 w="25400">
          <a:solidFill>
            <a:schemeClr val="bg1"/>
          </a:solidFill>
        </a:ln>
        <a:effectLst/>
      </c:spPr>
    </c:plotArea>
    <c:legend>
      <c:legendPos val="b"/>
      <c:layout>
        <c:manualLayout>
          <c:xMode val="edge"/>
          <c:yMode val="edge"/>
          <c:x val="0.12003747686314428"/>
          <c:y val="0.12492577117078124"/>
          <c:w val="0.18030327978439692"/>
          <c:h val="0.6884372298921094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2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24059670533919"/>
          <c:y val="6.1127798771453794E-2"/>
          <c:w val="0.63656438606100207"/>
          <c:h val="0.7639657072464251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data!$O$5</c:f>
              <c:strCache>
                <c:ptCount val="1"/>
                <c:pt idx="0">
                  <c:v>Wild-Type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38100">
                <a:solidFill>
                  <a:schemeClr val="tx1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data!$O$6:$O$38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92.857142857142861</c:v>
                </c:pt>
                <c:pt idx="5" formatCode="0">
                  <c:v>86.904761904761912</c:v>
                </c:pt>
                <c:pt idx="6" formatCode="0">
                  <c:v>73.80952380952381</c:v>
                </c:pt>
                <c:pt idx="7" formatCode="0">
                  <c:v>58.333333333333336</c:v>
                </c:pt>
                <c:pt idx="8" formatCode="0">
                  <c:v>46.428571428571431</c:v>
                </c:pt>
                <c:pt idx="9" formatCode="0">
                  <c:v>32.142857142857146</c:v>
                </c:pt>
                <c:pt idx="10" formatCode="0">
                  <c:v>13.095238095238097</c:v>
                </c:pt>
                <c:pt idx="11" formatCode="0">
                  <c:v>1.1904761904761905</c:v>
                </c:pt>
                <c:pt idx="12" formatCode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CD9-4C35-997F-264B3B442441}"/>
            </c:ext>
          </c:extLst>
        </c:ser>
        <c:ser>
          <c:idx val="4"/>
          <c:order val="1"/>
          <c:tx>
            <c:strRef>
              <c:f>data!$P$5</c:f>
              <c:strCache>
                <c:ptCount val="1"/>
                <c:pt idx="0">
                  <c:v>fmo-2 OE</c:v>
                </c:pt>
              </c:strCache>
            </c:strRef>
          </c:tx>
          <c:spPr>
            <a:ln w="5080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38100">
                <a:solidFill>
                  <a:schemeClr val="accent5"/>
                </a:solidFill>
                <a:prstDash val="dash"/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data!$P$6:$P$38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95.238095238095227</c:v>
                </c:pt>
                <c:pt idx="6">
                  <c:v>85.714285714285708</c:v>
                </c:pt>
                <c:pt idx="7">
                  <c:v>80.952380952380949</c:v>
                </c:pt>
                <c:pt idx="8">
                  <c:v>71.428571428571431</c:v>
                </c:pt>
                <c:pt idx="9">
                  <c:v>61.904761904761905</c:v>
                </c:pt>
                <c:pt idx="10">
                  <c:v>52.380952380952387</c:v>
                </c:pt>
                <c:pt idx="11">
                  <c:v>42.857142857142854</c:v>
                </c:pt>
                <c:pt idx="12">
                  <c:v>33.333333333333329</c:v>
                </c:pt>
                <c:pt idx="13">
                  <c:v>9.5238095238095237</c:v>
                </c:pt>
                <c:pt idx="14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4CD9-4C35-997F-264B3B442441}"/>
            </c:ext>
          </c:extLst>
        </c:ser>
        <c:ser>
          <c:idx val="3"/>
          <c:order val="3"/>
          <c:tx>
            <c:strRef>
              <c:f>data!$R$5</c:f>
              <c:strCache>
                <c:ptCount val="1"/>
                <c:pt idx="0">
                  <c:v>fmo-1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B9179E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rgbClr val="B9179E"/>
              </a:solidFill>
              <a:ln w="50800">
                <a:solidFill>
                  <a:srgbClr val="B9179E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data!$R$6:$R$38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96.511627906976756</c:v>
                </c:pt>
                <c:pt idx="5">
                  <c:v>90.697674418604649</c:v>
                </c:pt>
                <c:pt idx="6">
                  <c:v>79.069767441860463</c:v>
                </c:pt>
                <c:pt idx="7">
                  <c:v>63.953488372093027</c:v>
                </c:pt>
                <c:pt idx="8">
                  <c:v>50</c:v>
                </c:pt>
                <c:pt idx="9">
                  <c:v>34.883720930232556</c:v>
                </c:pt>
                <c:pt idx="10">
                  <c:v>17.441860465116278</c:v>
                </c:pt>
                <c:pt idx="11">
                  <c:v>4.6511627906976747</c:v>
                </c:pt>
                <c:pt idx="12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6-4CD9-4C35-997F-264B3B442441}"/>
            </c:ext>
          </c:extLst>
        </c:ser>
        <c:ser>
          <c:idx val="5"/>
          <c:order val="6"/>
          <c:tx>
            <c:strRef>
              <c:f>data!$U$5</c:f>
              <c:strCache>
                <c:ptCount val="1"/>
                <c:pt idx="0">
                  <c:v>fmo-2O;1K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0DFBC8"/>
              </a:solidFill>
              <a:prstDash val="solid"/>
              <a:round/>
            </a:ln>
            <a:effectLst/>
          </c:spPr>
          <c:marker>
            <c:symbol val="circle"/>
            <c:size val="6"/>
            <c:spPr>
              <a:solidFill>
                <a:srgbClr val="0DFBC8"/>
              </a:solidFill>
              <a:ln w="38100">
                <a:solidFill>
                  <a:srgbClr val="0DFBC8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data!$U$6:$U$38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94.545454545454547</c:v>
                </c:pt>
                <c:pt idx="5">
                  <c:v>85.454545454545453</c:v>
                </c:pt>
                <c:pt idx="6">
                  <c:v>74.545454545454547</c:v>
                </c:pt>
                <c:pt idx="7">
                  <c:v>61.818181818181813</c:v>
                </c:pt>
                <c:pt idx="8">
                  <c:v>50.909090909090907</c:v>
                </c:pt>
                <c:pt idx="9">
                  <c:v>29.09090909090909</c:v>
                </c:pt>
                <c:pt idx="10">
                  <c:v>9.0909090909090917</c:v>
                </c:pt>
                <c:pt idx="11">
                  <c:v>3.6363636363636362</c:v>
                </c:pt>
                <c:pt idx="12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9-4CD9-4C35-997F-264B3B442441}"/>
            </c:ext>
          </c:extLst>
        </c:ser>
        <c:ser>
          <c:idx val="10"/>
          <c:order val="10"/>
          <c:tx>
            <c:strRef>
              <c:f>data!$Y$5</c:f>
              <c:strCache>
                <c:ptCount val="1"/>
                <c:pt idx="0">
                  <c:v>Wild-Type DR</c:v>
                </c:pt>
              </c:strCache>
            </c:strRef>
          </c:tx>
          <c:spPr>
            <a:ln w="508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data!$Y$6:$Y$38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92.307692307692307</c:v>
                </c:pt>
                <c:pt idx="5">
                  <c:v>89.743589743589752</c:v>
                </c:pt>
                <c:pt idx="6">
                  <c:v>84.615384615384613</c:v>
                </c:pt>
                <c:pt idx="7">
                  <c:v>76.923076923076934</c:v>
                </c:pt>
                <c:pt idx="8">
                  <c:v>69.230769230769226</c:v>
                </c:pt>
                <c:pt idx="9">
                  <c:v>64.102564102564102</c:v>
                </c:pt>
                <c:pt idx="10">
                  <c:v>56.410256410256409</c:v>
                </c:pt>
                <c:pt idx="11">
                  <c:v>43.589743589743591</c:v>
                </c:pt>
                <c:pt idx="12">
                  <c:v>35.897435897435898</c:v>
                </c:pt>
                <c:pt idx="13">
                  <c:v>28.205128205128204</c:v>
                </c:pt>
                <c:pt idx="14">
                  <c:v>5.1282051282051277</c:v>
                </c:pt>
                <c:pt idx="15">
                  <c:v>2.5641025641025639</c:v>
                </c:pt>
                <c:pt idx="1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4CD9-4C35-997F-264B3B442441}"/>
            </c:ext>
          </c:extLst>
        </c:ser>
        <c:ser>
          <c:idx val="11"/>
          <c:order val="11"/>
          <c:tx>
            <c:strRef>
              <c:f>data!$Z$5</c:f>
              <c:strCache>
                <c:ptCount val="1"/>
                <c:pt idx="0">
                  <c:v>fmo-2 OE sDR</c:v>
                </c:pt>
              </c:strCache>
            </c:strRef>
          </c:tx>
          <c:spPr>
            <a:ln w="50800" cap="rnd">
              <a:solidFill>
                <a:schemeClr val="accent5"/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data!$Z$6:$Z$38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93.548387096774192</c:v>
                </c:pt>
                <c:pt idx="5">
                  <c:v>88.709677419354833</c:v>
                </c:pt>
                <c:pt idx="6">
                  <c:v>87.096774193548384</c:v>
                </c:pt>
                <c:pt idx="7">
                  <c:v>83.870967741935488</c:v>
                </c:pt>
                <c:pt idx="8">
                  <c:v>80.645161290322577</c:v>
                </c:pt>
                <c:pt idx="9">
                  <c:v>74.193548387096769</c:v>
                </c:pt>
                <c:pt idx="10">
                  <c:v>66.129032258064512</c:v>
                </c:pt>
                <c:pt idx="11">
                  <c:v>61.29032258064516</c:v>
                </c:pt>
                <c:pt idx="12">
                  <c:v>50</c:v>
                </c:pt>
                <c:pt idx="13">
                  <c:v>45.161290322580641</c:v>
                </c:pt>
                <c:pt idx="14">
                  <c:v>19.35483870967742</c:v>
                </c:pt>
                <c:pt idx="15">
                  <c:v>8.064516129032258</c:v>
                </c:pt>
                <c:pt idx="1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4CD9-4C35-997F-264B3B442441}"/>
            </c:ext>
          </c:extLst>
        </c:ser>
        <c:ser>
          <c:idx val="13"/>
          <c:order val="13"/>
          <c:tx>
            <c:strRef>
              <c:f>data!$AB$5</c:f>
              <c:strCache>
                <c:ptCount val="1"/>
                <c:pt idx="0">
                  <c:v>fmo-1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B9179E"/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rgbClr val="B9179E"/>
              </a:solidFill>
              <a:ln w="9525">
                <a:solidFill>
                  <a:srgbClr val="B9179E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data!$AB$6:$AB$38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89.85507246376811</c:v>
                </c:pt>
                <c:pt idx="5">
                  <c:v>84.05797101449275</c:v>
                </c:pt>
                <c:pt idx="6">
                  <c:v>73.91304347826086</c:v>
                </c:pt>
                <c:pt idx="7">
                  <c:v>60.869565217391312</c:v>
                </c:pt>
                <c:pt idx="8">
                  <c:v>57.971014492753625</c:v>
                </c:pt>
                <c:pt idx="9">
                  <c:v>55.072463768115945</c:v>
                </c:pt>
                <c:pt idx="10">
                  <c:v>39.130434782608695</c:v>
                </c:pt>
                <c:pt idx="11">
                  <c:v>33.333333333333329</c:v>
                </c:pt>
                <c:pt idx="12">
                  <c:v>10.144927536231885</c:v>
                </c:pt>
                <c:pt idx="13">
                  <c:v>2.8985507246376812</c:v>
                </c:pt>
                <c:pt idx="14">
                  <c:v>0</c:v>
                </c:pt>
              </c:numCache>
              <c:extLst xmlns:c15="http://schemas.microsoft.com/office/drawing/2012/chart"/>
            </c:numRef>
          </c:yVal>
          <c:smooth val="0"/>
          <c:extLst>
            <c:ext xmlns:c16="http://schemas.microsoft.com/office/drawing/2014/chart" uri="{C3380CC4-5D6E-409C-BE32-E72D297353CC}">
              <c16:uniqueId val="{0000000D-4CD9-4C35-997F-264B3B442441}"/>
            </c:ext>
          </c:extLst>
        </c:ser>
        <c:ser>
          <c:idx val="18"/>
          <c:order val="18"/>
          <c:tx>
            <c:strRef>
              <c:f>data!$AG$5</c:f>
              <c:strCache>
                <c:ptCount val="1"/>
                <c:pt idx="0">
                  <c:v>fmo-2O;1K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0DFBC8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rgbClr val="0DFBC8"/>
              </a:solidFill>
              <a:ln w="9525">
                <a:solidFill>
                  <a:srgbClr val="0DFBC8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data!$AG$6:$AG$38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94.117647058823522</c:v>
                </c:pt>
                <c:pt idx="5">
                  <c:v>88.235294117647058</c:v>
                </c:pt>
                <c:pt idx="6">
                  <c:v>83.82352941176471</c:v>
                </c:pt>
                <c:pt idx="7">
                  <c:v>76.470588235294116</c:v>
                </c:pt>
                <c:pt idx="8">
                  <c:v>72.058823529411768</c:v>
                </c:pt>
                <c:pt idx="9">
                  <c:v>67.64705882352942</c:v>
                </c:pt>
                <c:pt idx="10">
                  <c:v>52.941176470588239</c:v>
                </c:pt>
                <c:pt idx="11">
                  <c:v>35.294117647058826</c:v>
                </c:pt>
                <c:pt idx="12">
                  <c:v>11.76470588235294</c:v>
                </c:pt>
                <c:pt idx="13">
                  <c:v>1.4705882352941175</c:v>
                </c:pt>
                <c:pt idx="14">
                  <c:v>1.4705882352941175</c:v>
                </c:pt>
                <c:pt idx="15">
                  <c:v>0</c:v>
                </c:pt>
              </c:numCache>
              <c:extLst xmlns:c15="http://schemas.microsoft.com/office/drawing/2012/chart"/>
            </c:numRef>
          </c:yVal>
          <c:smooth val="0"/>
          <c:extLst>
            <c:ext xmlns:c16="http://schemas.microsoft.com/office/drawing/2014/chart" uri="{C3380CC4-5D6E-409C-BE32-E72D297353CC}">
              <c16:uniqueId val="{00000012-4CD9-4C35-997F-264B3B4424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2"/>
                <c:tx>
                  <c:strRef>
                    <c:extLst>
                      <c:ext uri="{02D57815-91ED-43cb-92C2-25804820EDAC}">
                        <c15:formulaRef>
                          <c15:sqref>data!$Q$5</c15:sqref>
                        </c15:formulaRef>
                      </c:ext>
                    </c:extLst>
                    <c:strCache>
                      <c:ptCount val="1"/>
                      <c:pt idx="0">
                        <c:v>FMO-2 KO Fed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FF0000"/>
                    </a:solidFill>
                    <a:ln w="38100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data!$Q$6:$Q$38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88.888888888888886</c:v>
                      </c:pt>
                      <c:pt idx="5">
                        <c:v>77.777777777777786</c:v>
                      </c:pt>
                      <c:pt idx="6">
                        <c:v>72.222222222222214</c:v>
                      </c:pt>
                      <c:pt idx="7">
                        <c:v>61.111111111111114</c:v>
                      </c:pt>
                      <c:pt idx="8">
                        <c:v>44.444444444444443</c:v>
                      </c:pt>
                      <c:pt idx="9">
                        <c:v>27.777777777777779</c:v>
                      </c:pt>
                      <c:pt idx="10">
                        <c:v>11.111111111111111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4CD9-4C35-997F-264B3B442441}"/>
                  </c:ext>
                </c:extLst>
              </c15:ser>
            </c15:filteredScatterSeries>
            <c15:filteredScatterSeries>
              <c15:ser>
                <c:idx val="2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data!$S$5</c15:sqref>
                        </c15:formulaRef>
                      </c:ext>
                    </c:extLst>
                    <c:strCache>
                      <c:ptCount val="1"/>
                      <c:pt idx="0">
                        <c:v>fmo-4 KO</c:v>
                      </c:pt>
                    </c:strCache>
                  </c:strRef>
                </c:tx>
                <c:spPr>
                  <a:ln w="50800" cap="rnd">
                    <a:solidFill>
                      <a:srgbClr val="FFC0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38100">
                      <a:solidFill>
                        <a:srgbClr val="FFC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data!$S$6:$S$38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94.656488549618317</c:v>
                      </c:pt>
                      <c:pt idx="5">
                        <c:v>88.549618320610691</c:v>
                      </c:pt>
                      <c:pt idx="6">
                        <c:v>76.335877862595424</c:v>
                      </c:pt>
                      <c:pt idx="7">
                        <c:v>63.358778625954194</c:v>
                      </c:pt>
                      <c:pt idx="8">
                        <c:v>50.381679389312971</c:v>
                      </c:pt>
                      <c:pt idx="9">
                        <c:v>32.824427480916029</c:v>
                      </c:pt>
                      <c:pt idx="10">
                        <c:v>15.267175572519085</c:v>
                      </c:pt>
                      <c:pt idx="11">
                        <c:v>4.5801526717557248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4CD9-4C35-997F-264B3B442441}"/>
                  </c:ext>
                </c:extLst>
              </c15:ser>
            </c15:filteredScatterSeries>
            <c15:filteredScatter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data!$T$5</c15:sqref>
                        </c15:formulaRef>
                      </c:ext>
                    </c:extLst>
                    <c:strCache>
                      <c:ptCount val="1"/>
                      <c:pt idx="0">
                        <c:v>fmo-4 OE</c:v>
                      </c:pt>
                    </c:strCache>
                  </c:strRef>
                </c:tx>
                <c:spPr>
                  <a:ln w="50800" cap="rnd">
                    <a:solidFill>
                      <a:schemeClr val="bg2">
                        <a:lumMod val="75000"/>
                      </a:schemeClr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chemeClr val="bg2">
                        <a:lumMod val="75000"/>
                      </a:schemeClr>
                    </a:solidFill>
                    <a:ln w="38100">
                      <a:solidFill>
                        <a:schemeClr val="bg2">
                          <a:lumMod val="75000"/>
                        </a:schemeClr>
                      </a:solidFill>
                      <a:prstDash val="solid"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data!$T$6:$T$38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95.50561797752809</c:v>
                      </c:pt>
                      <c:pt idx="5">
                        <c:v>92.134831460674164</c:v>
                      </c:pt>
                      <c:pt idx="6">
                        <c:v>86.516853932584269</c:v>
                      </c:pt>
                      <c:pt idx="7">
                        <c:v>77.528089887640448</c:v>
                      </c:pt>
                      <c:pt idx="8">
                        <c:v>65.168539325842701</c:v>
                      </c:pt>
                      <c:pt idx="9">
                        <c:v>56.17977528089888</c:v>
                      </c:pt>
                      <c:pt idx="10">
                        <c:v>41.573033707865171</c:v>
                      </c:pt>
                      <c:pt idx="11">
                        <c:v>22.471910112359549</c:v>
                      </c:pt>
                      <c:pt idx="12">
                        <c:v>11.235955056179774</c:v>
                      </c:pt>
                      <c:pt idx="13">
                        <c:v>1.1235955056179776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4CD9-4C35-997F-264B3B442441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data!$V$5</c15:sqref>
                        </c15:formulaRef>
                      </c:ext>
                    </c:extLst>
                    <c:strCache>
                      <c:ptCount val="1"/>
                      <c:pt idx="0">
                        <c:v>fmo-2OE;4OE</c:v>
                      </c:pt>
                    </c:strCache>
                  </c:strRef>
                </c:tx>
                <c:spPr>
                  <a:ln w="50800" cap="rnd">
                    <a:solidFill>
                      <a:schemeClr val="accent6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38100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data!$V$6:$V$38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97.794117647058826</c:v>
                      </c:pt>
                      <c:pt idx="5">
                        <c:v>94.85294117647058</c:v>
                      </c:pt>
                      <c:pt idx="6">
                        <c:v>91.17647058823529</c:v>
                      </c:pt>
                      <c:pt idx="7">
                        <c:v>85.294117647058826</c:v>
                      </c:pt>
                      <c:pt idx="8">
                        <c:v>80.14705882352942</c:v>
                      </c:pt>
                      <c:pt idx="9">
                        <c:v>70.588235294117652</c:v>
                      </c:pt>
                      <c:pt idx="10">
                        <c:v>58.82352941176471</c:v>
                      </c:pt>
                      <c:pt idx="11">
                        <c:v>49.264705882352942</c:v>
                      </c:pt>
                      <c:pt idx="12">
                        <c:v>32.352941176470587</c:v>
                      </c:pt>
                      <c:pt idx="13">
                        <c:v>11.76470588235294</c:v>
                      </c:pt>
                      <c:pt idx="14">
                        <c:v>5.1470588235294112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4CD9-4C35-997F-264B3B442441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data!$W$5</c15:sqref>
                        </c15:formulaRef>
                      </c:ext>
                    </c:extLst>
                    <c:strCache>
                      <c:ptCount val="1"/>
                      <c:pt idx="0">
                        <c:v>fmo-2OE;4KO</c:v>
                      </c:pt>
                    </c:strCache>
                  </c:strRef>
                </c:tx>
                <c:spPr>
                  <a:ln w="50800" cap="rnd">
                    <a:solidFill>
                      <a:srgbClr val="38E1F8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rgbClr val="38E1F8"/>
                    </a:solidFill>
                    <a:ln w="38100">
                      <a:solidFill>
                        <a:srgbClr val="38E1F8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data!$W$6:$W$38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92.631578947368425</c:v>
                      </c:pt>
                      <c:pt idx="5">
                        <c:v>85.263157894736835</c:v>
                      </c:pt>
                      <c:pt idx="6">
                        <c:v>74.73684210526315</c:v>
                      </c:pt>
                      <c:pt idx="7">
                        <c:v>64.21052631578948</c:v>
                      </c:pt>
                      <c:pt idx="8">
                        <c:v>48.421052631578945</c:v>
                      </c:pt>
                      <c:pt idx="9">
                        <c:v>23.157894736842106</c:v>
                      </c:pt>
                      <c:pt idx="10">
                        <c:v>6.3157894736842106</c:v>
                      </c:pt>
                      <c:pt idx="11">
                        <c:v>1.0526315789473684</c:v>
                      </c:pt>
                      <c:pt idx="12">
                        <c:v>1.0526315789473684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4CD9-4C35-997F-264B3B442441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data!$X$5</c15:sqref>
                        </c15:formulaRef>
                      </c:ext>
                    </c:extLst>
                    <c:strCache>
                      <c:ptCount val="1"/>
                      <c:pt idx="0">
                        <c:v>fmo-2K;4K</c:v>
                      </c:pt>
                    </c:strCache>
                  </c:strRef>
                </c:tx>
                <c:spPr>
                  <a:ln w="50800" cap="rnd">
                    <a:solidFill>
                      <a:srgbClr val="9966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8"/>
                  <c:spPr>
                    <a:solidFill>
                      <a:srgbClr val="996600"/>
                    </a:solidFill>
                    <a:ln w="9525">
                      <a:solidFill>
                        <a:srgbClr val="99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data!$X$6:$X$38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72.727272727272734</c:v>
                      </c:pt>
                      <c:pt idx="5" formatCode="0">
                        <c:v>72.727272727272734</c:v>
                      </c:pt>
                      <c:pt idx="6" formatCode="0">
                        <c:v>63.636363636363633</c:v>
                      </c:pt>
                      <c:pt idx="7" formatCode="0">
                        <c:v>45.454545454545453</c:v>
                      </c:pt>
                      <c:pt idx="8" formatCode="0">
                        <c:v>27.27272727272727</c:v>
                      </c:pt>
                      <c:pt idx="9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4CD9-4C35-997F-264B3B442441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data!$AA$5</c15:sqref>
                        </c15:formulaRef>
                      </c:ext>
                    </c:extLst>
                    <c:strCache>
                      <c:ptCount val="1"/>
                      <c:pt idx="0">
                        <c:v>FMO-2 KO DR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0000"/>
                    </a:solidFill>
                    <a:ln w="9525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data!$AA$6:$AA$38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</c:v>
                      </c:pt>
                      <c:pt idx="5">
                        <c:v>86</c:v>
                      </c:pt>
                      <c:pt idx="6">
                        <c:v>75</c:v>
                      </c:pt>
                      <c:pt idx="7">
                        <c:v>62</c:v>
                      </c:pt>
                      <c:pt idx="8">
                        <c:v>52</c:v>
                      </c:pt>
                      <c:pt idx="9">
                        <c:v>36</c:v>
                      </c:pt>
                      <c:pt idx="10">
                        <c:v>20</c:v>
                      </c:pt>
                      <c:pt idx="11">
                        <c:v>5</c:v>
                      </c:pt>
                      <c:pt idx="12">
                        <c:v>1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4CD9-4C35-997F-264B3B442441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data!$AC$5</c15:sqref>
                        </c15:formulaRef>
                      </c:ext>
                    </c:extLst>
                    <c:strCache>
                      <c:ptCount val="1"/>
                      <c:pt idx="0">
                        <c:v>fmo-4 KO DR</c:v>
                      </c:pt>
                    </c:strCache>
                  </c:strRef>
                </c:tx>
                <c:spPr>
                  <a:ln w="50800" cap="rnd">
                    <a:solidFill>
                      <a:srgbClr val="FFC0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FFC000"/>
                    </a:solidFill>
                    <a:ln w="9525">
                      <a:solidFill>
                        <a:srgbClr val="FFC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data!$AC$6:$AC$38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</c:v>
                      </c:pt>
                      <c:pt idx="5">
                        <c:v>85</c:v>
                      </c:pt>
                      <c:pt idx="6">
                        <c:v>82</c:v>
                      </c:pt>
                      <c:pt idx="7">
                        <c:v>75</c:v>
                      </c:pt>
                      <c:pt idx="8">
                        <c:v>57</c:v>
                      </c:pt>
                      <c:pt idx="9">
                        <c:v>45</c:v>
                      </c:pt>
                      <c:pt idx="10">
                        <c:v>26</c:v>
                      </c:pt>
                      <c:pt idx="11">
                        <c:v>12</c:v>
                      </c:pt>
                      <c:pt idx="12">
                        <c:v>2.7027027027027026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4CD9-4C35-997F-264B3B442441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data!$AD$5</c15:sqref>
                        </c15:formulaRef>
                      </c:ext>
                    </c:extLst>
                    <c:strCache>
                      <c:ptCount val="1"/>
                      <c:pt idx="0">
                        <c:v>fmo-4 OE DR</c:v>
                      </c:pt>
                    </c:strCache>
                  </c:strRef>
                </c:tx>
                <c:spPr>
                  <a:ln w="50800" cap="rnd">
                    <a:solidFill>
                      <a:schemeClr val="bg2">
                        <a:lumMod val="75000"/>
                      </a:schemeClr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bg2">
                        <a:lumMod val="75000"/>
                      </a:schemeClr>
                    </a:solidFill>
                    <a:ln w="9525">
                      <a:solidFill>
                        <a:schemeClr val="bg2">
                          <a:lumMod val="75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data!$AD$6:$AD$38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95.495495495495504</c:v>
                      </c:pt>
                      <c:pt idx="5" formatCode="0">
                        <c:v>90.990990990990994</c:v>
                      </c:pt>
                      <c:pt idx="6" formatCode="0">
                        <c:v>87.387387387387378</c:v>
                      </c:pt>
                      <c:pt idx="7" formatCode="0">
                        <c:v>82.882882882882882</c:v>
                      </c:pt>
                      <c:pt idx="8" formatCode="0">
                        <c:v>78.378378378378372</c:v>
                      </c:pt>
                      <c:pt idx="9" formatCode="0">
                        <c:v>72.972972972972968</c:v>
                      </c:pt>
                      <c:pt idx="10" formatCode="0">
                        <c:v>66.666666666666657</c:v>
                      </c:pt>
                      <c:pt idx="11" formatCode="0">
                        <c:v>54.954954954954957</c:v>
                      </c:pt>
                      <c:pt idx="12" formatCode="0">
                        <c:v>44.144144144144143</c:v>
                      </c:pt>
                      <c:pt idx="13" formatCode="0">
                        <c:v>29.72972972972973</c:v>
                      </c:pt>
                      <c:pt idx="14" formatCode="0">
                        <c:v>13.513513513513514</c:v>
                      </c:pt>
                      <c:pt idx="15" formatCode="0">
                        <c:v>3.6036036036036037</c:v>
                      </c:pt>
                      <c:pt idx="16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4CD9-4C35-997F-264B3B442441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data!$AE$5</c15:sqref>
                        </c15:formulaRef>
                      </c:ext>
                    </c:extLst>
                    <c:strCache>
                      <c:ptCount val="1"/>
                      <c:pt idx="0">
                        <c:v>fmo-2O;4O</c:v>
                      </c:pt>
                    </c:strCache>
                  </c:strRef>
                </c:tx>
                <c:spPr>
                  <a:ln w="50800" cap="rnd">
                    <a:solidFill>
                      <a:schemeClr val="accent6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data!$AE$6:$AE$38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95.604395604395606</c:v>
                      </c:pt>
                      <c:pt idx="5">
                        <c:v>94.505494505494497</c:v>
                      </c:pt>
                      <c:pt idx="6">
                        <c:v>92.307692307692307</c:v>
                      </c:pt>
                      <c:pt idx="7">
                        <c:v>90.109890109890117</c:v>
                      </c:pt>
                      <c:pt idx="8">
                        <c:v>86.813186813186817</c:v>
                      </c:pt>
                      <c:pt idx="9">
                        <c:v>82.417582417582409</c:v>
                      </c:pt>
                      <c:pt idx="10">
                        <c:v>78.021978021978029</c:v>
                      </c:pt>
                      <c:pt idx="11">
                        <c:v>74.72527472527473</c:v>
                      </c:pt>
                      <c:pt idx="12">
                        <c:v>69.230769230769226</c:v>
                      </c:pt>
                      <c:pt idx="13">
                        <c:v>58.241758241758248</c:v>
                      </c:pt>
                      <c:pt idx="14">
                        <c:v>31.868131868131865</c:v>
                      </c:pt>
                      <c:pt idx="15">
                        <c:v>15.384615384615385</c:v>
                      </c:pt>
                      <c:pt idx="16" formatCode="General">
                        <c:v>4.395604395604396</c:v>
                      </c:pt>
                      <c:pt idx="17" formatCode="General">
                        <c:v>1.098901098901099</c:v>
                      </c:pt>
                      <c:pt idx="18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4CD9-4C35-997F-264B3B442441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data!$AF$5</c15:sqref>
                        </c15:formulaRef>
                      </c:ext>
                    </c:extLst>
                    <c:strCache>
                      <c:ptCount val="1"/>
                      <c:pt idx="0">
                        <c:v>fmo-2O;4K</c:v>
                      </c:pt>
                    </c:strCache>
                  </c:strRef>
                </c:tx>
                <c:spPr>
                  <a:ln w="50800" cap="rnd">
                    <a:solidFill>
                      <a:srgbClr val="38E1F8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38E1F8"/>
                    </a:solidFill>
                    <a:ln w="9525">
                      <a:solidFill>
                        <a:srgbClr val="38E1F8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data!$AF$6:$AF$38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94.936708860759495</c:v>
                      </c:pt>
                      <c:pt idx="5">
                        <c:v>91.139240506329116</c:v>
                      </c:pt>
                      <c:pt idx="6">
                        <c:v>82.278481012658233</c:v>
                      </c:pt>
                      <c:pt idx="7">
                        <c:v>56.962025316455701</c:v>
                      </c:pt>
                      <c:pt idx="8">
                        <c:v>43.037974683544306</c:v>
                      </c:pt>
                      <c:pt idx="9">
                        <c:v>22.784810126582279</c:v>
                      </c:pt>
                      <c:pt idx="10">
                        <c:v>8.8607594936708853</c:v>
                      </c:pt>
                      <c:pt idx="11">
                        <c:v>2.5316455696202533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4CD9-4C35-997F-264B3B442441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data!$AH$5</c15:sqref>
                        </c15:formulaRef>
                      </c:ext>
                    </c:extLst>
                    <c:strCache>
                      <c:ptCount val="1"/>
                      <c:pt idx="0">
                        <c:v>fmo-2K;4K</c:v>
                      </c:pt>
                    </c:strCache>
                  </c:strRef>
                </c:tx>
                <c:spPr>
                  <a:ln w="50800" cap="rnd">
                    <a:solidFill>
                      <a:srgbClr val="9966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996600"/>
                    </a:solidFill>
                    <a:ln w="9525">
                      <a:solidFill>
                        <a:srgbClr val="99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data!$AH$6:$AH$38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97.61904761904762</c:v>
                      </c:pt>
                      <c:pt idx="5">
                        <c:v>92.857142857142861</c:v>
                      </c:pt>
                      <c:pt idx="6">
                        <c:v>73.80952380952381</c:v>
                      </c:pt>
                      <c:pt idx="7">
                        <c:v>61.904761904761905</c:v>
                      </c:pt>
                      <c:pt idx="8">
                        <c:v>42.857142857142854</c:v>
                      </c:pt>
                      <c:pt idx="9">
                        <c:v>7.1428571428571423</c:v>
                      </c:pt>
                      <c:pt idx="10">
                        <c:v>2.3809523809523809</c:v>
                      </c:pt>
                      <c:pt idx="11">
                        <c:v>2.3809523809523809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4CD9-4C35-997F-264B3B442441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Age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24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Live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animals (%)</a:t>
                </a:r>
                <a:endParaRPr lang="en-US" sz="24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 w="25400">
          <a:solidFill>
            <a:schemeClr val="bg1"/>
          </a:solidFill>
        </a:ln>
        <a:effectLst/>
      </c:spPr>
    </c:plotArea>
    <c:legend>
      <c:legendPos val="b"/>
      <c:layout>
        <c:manualLayout>
          <c:xMode val="edge"/>
          <c:yMode val="edge"/>
          <c:x val="0.13023301222067943"/>
          <c:y val="0.34867931435389343"/>
          <c:w val="0.20206776985361896"/>
          <c:h val="0.4240367973805254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2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847583682246894"/>
          <c:y val="2.668962548428756E-2"/>
          <c:w val="0.63656438606100207"/>
          <c:h val="0.7639657072464251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data!$O$5</c:f>
              <c:strCache>
                <c:ptCount val="1"/>
                <c:pt idx="0">
                  <c:v>Wild-Type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38100">
                <a:solidFill>
                  <a:schemeClr val="tx1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data!$O$6:$O$38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92.857142857142861</c:v>
                </c:pt>
                <c:pt idx="5" formatCode="0">
                  <c:v>86.904761904761912</c:v>
                </c:pt>
                <c:pt idx="6" formatCode="0">
                  <c:v>73.80952380952381</c:v>
                </c:pt>
                <c:pt idx="7" formatCode="0">
                  <c:v>58.333333333333336</c:v>
                </c:pt>
                <c:pt idx="8" formatCode="0">
                  <c:v>46.428571428571431</c:v>
                </c:pt>
                <c:pt idx="9" formatCode="0">
                  <c:v>32.142857142857146</c:v>
                </c:pt>
                <c:pt idx="10" formatCode="0">
                  <c:v>13.095238095238097</c:v>
                </c:pt>
                <c:pt idx="11" formatCode="0">
                  <c:v>1.1904761904761905</c:v>
                </c:pt>
                <c:pt idx="12" formatCode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73E-49DE-9AD9-2C6F3A57C347}"/>
            </c:ext>
          </c:extLst>
        </c:ser>
        <c:ser>
          <c:idx val="4"/>
          <c:order val="1"/>
          <c:tx>
            <c:strRef>
              <c:f>data!$P$5</c:f>
              <c:strCache>
                <c:ptCount val="1"/>
                <c:pt idx="0">
                  <c:v>fmo-2 OE</c:v>
                </c:pt>
              </c:strCache>
            </c:strRef>
          </c:tx>
          <c:spPr>
            <a:ln w="5080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38100">
                <a:solidFill>
                  <a:schemeClr val="accent5"/>
                </a:solidFill>
                <a:prstDash val="dash"/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data!$P$6:$P$38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95.238095238095227</c:v>
                </c:pt>
                <c:pt idx="6">
                  <c:v>85.714285714285708</c:v>
                </c:pt>
                <c:pt idx="7">
                  <c:v>80.952380952380949</c:v>
                </c:pt>
                <c:pt idx="8">
                  <c:v>71.428571428571431</c:v>
                </c:pt>
                <c:pt idx="9">
                  <c:v>61.904761904761905</c:v>
                </c:pt>
                <c:pt idx="10">
                  <c:v>52.380952380952387</c:v>
                </c:pt>
                <c:pt idx="11">
                  <c:v>42.857142857142854</c:v>
                </c:pt>
                <c:pt idx="12">
                  <c:v>33.333333333333329</c:v>
                </c:pt>
                <c:pt idx="13">
                  <c:v>9.5238095238095237</c:v>
                </c:pt>
                <c:pt idx="14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B73E-49DE-9AD9-2C6F3A57C347}"/>
            </c:ext>
          </c:extLst>
        </c:ser>
        <c:ser>
          <c:idx val="1"/>
          <c:order val="2"/>
          <c:tx>
            <c:strRef>
              <c:f>data!$Q$5</c:f>
              <c:strCache>
                <c:ptCount val="1"/>
                <c:pt idx="0">
                  <c:v>FMO-2 KO Fed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0000"/>
              </a:solidFill>
              <a:prstDash val="solid"/>
              <a:round/>
            </a:ln>
            <a:effectLst/>
          </c:spPr>
          <c:marker>
            <c:symbol val="circle"/>
            <c:size val="6"/>
            <c:spPr>
              <a:solidFill>
                <a:srgbClr val="FF0000"/>
              </a:solidFill>
              <a:ln w="38100">
                <a:solidFill>
                  <a:srgbClr val="FF0000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data!$Q$6:$Q$38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88.888888888888886</c:v>
                </c:pt>
                <c:pt idx="5">
                  <c:v>77.777777777777786</c:v>
                </c:pt>
                <c:pt idx="6">
                  <c:v>72.222222222222214</c:v>
                </c:pt>
                <c:pt idx="7">
                  <c:v>61.111111111111114</c:v>
                </c:pt>
                <c:pt idx="8">
                  <c:v>44.444444444444443</c:v>
                </c:pt>
                <c:pt idx="9">
                  <c:v>27.777777777777779</c:v>
                </c:pt>
                <c:pt idx="10">
                  <c:v>11.111111111111111</c:v>
                </c:pt>
                <c:pt idx="11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8-B73E-49DE-9AD9-2C6F3A57C347}"/>
            </c:ext>
          </c:extLst>
        </c:ser>
        <c:ser>
          <c:idx val="2"/>
          <c:order val="4"/>
          <c:tx>
            <c:strRef>
              <c:f>data!$S$5</c:f>
              <c:strCache>
                <c:ptCount val="1"/>
                <c:pt idx="0">
                  <c:v>fmo-4 KO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C000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38100">
                <a:solidFill>
                  <a:srgbClr val="FFC000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data!$S$6:$S$38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94.656488549618317</c:v>
                </c:pt>
                <c:pt idx="5">
                  <c:v>88.549618320610691</c:v>
                </c:pt>
                <c:pt idx="6">
                  <c:v>76.335877862595424</c:v>
                </c:pt>
                <c:pt idx="7">
                  <c:v>63.358778625954194</c:v>
                </c:pt>
                <c:pt idx="8">
                  <c:v>50.381679389312971</c:v>
                </c:pt>
                <c:pt idx="9">
                  <c:v>32.824427480916029</c:v>
                </c:pt>
                <c:pt idx="10">
                  <c:v>15.267175572519085</c:v>
                </c:pt>
                <c:pt idx="11">
                  <c:v>4.5801526717557248</c:v>
                </c:pt>
                <c:pt idx="12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9-B73E-49DE-9AD9-2C6F3A57C347}"/>
            </c:ext>
          </c:extLst>
        </c:ser>
        <c:ser>
          <c:idx val="6"/>
          <c:order val="5"/>
          <c:tx>
            <c:strRef>
              <c:f>data!$T$5</c:f>
              <c:strCache>
                <c:ptCount val="1"/>
                <c:pt idx="0">
                  <c:v>fmo-4 OE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bg2">
                  <a:lumMod val="75000"/>
                </a:schemeClr>
              </a:solidFill>
              <a:prstDash val="solid"/>
              <a:round/>
            </a:ln>
            <a:effectLst/>
          </c:spPr>
          <c:marker>
            <c:symbol val="circle"/>
            <c:size val="7"/>
            <c:spPr>
              <a:solidFill>
                <a:schemeClr val="bg2">
                  <a:lumMod val="75000"/>
                </a:schemeClr>
              </a:solidFill>
              <a:ln w="38100">
                <a:solidFill>
                  <a:schemeClr val="bg2">
                    <a:lumMod val="75000"/>
                  </a:schemeClr>
                </a:solidFill>
                <a:prstDash val="solid"/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data!$T$6:$T$38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95.50561797752809</c:v>
                </c:pt>
                <c:pt idx="5">
                  <c:v>92.134831460674164</c:v>
                </c:pt>
                <c:pt idx="6">
                  <c:v>86.516853932584269</c:v>
                </c:pt>
                <c:pt idx="7">
                  <c:v>77.528089887640448</c:v>
                </c:pt>
                <c:pt idx="8">
                  <c:v>65.168539325842701</c:v>
                </c:pt>
                <c:pt idx="9">
                  <c:v>56.17977528089888</c:v>
                </c:pt>
                <c:pt idx="10">
                  <c:v>41.573033707865171</c:v>
                </c:pt>
                <c:pt idx="11">
                  <c:v>22.471910112359549</c:v>
                </c:pt>
                <c:pt idx="12">
                  <c:v>11.235955056179774</c:v>
                </c:pt>
                <c:pt idx="13">
                  <c:v>1.1235955056179776</c:v>
                </c:pt>
                <c:pt idx="14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A-B73E-49DE-9AD9-2C6F3A57C347}"/>
            </c:ext>
          </c:extLst>
        </c:ser>
        <c:ser>
          <c:idx val="7"/>
          <c:order val="7"/>
          <c:tx>
            <c:strRef>
              <c:f>data!$V$5</c:f>
              <c:strCache>
                <c:ptCount val="1"/>
                <c:pt idx="0">
                  <c:v>fmo-2OE;4OE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accent6"/>
              </a:solidFill>
              <a:prstDash val="solid"/>
              <a:round/>
            </a:ln>
            <a:effectLst/>
          </c:spPr>
          <c:marker>
            <c:symbol val="circle"/>
            <c:size val="6"/>
            <c:spPr>
              <a:solidFill>
                <a:schemeClr val="accent6"/>
              </a:solidFill>
              <a:ln w="38100">
                <a:solidFill>
                  <a:schemeClr val="accent6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data!$V$6:$V$38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97.794117647058826</c:v>
                </c:pt>
                <c:pt idx="5">
                  <c:v>94.85294117647058</c:v>
                </c:pt>
                <c:pt idx="6">
                  <c:v>91.17647058823529</c:v>
                </c:pt>
                <c:pt idx="7">
                  <c:v>85.294117647058826</c:v>
                </c:pt>
                <c:pt idx="8">
                  <c:v>80.14705882352942</c:v>
                </c:pt>
                <c:pt idx="9">
                  <c:v>70.588235294117652</c:v>
                </c:pt>
                <c:pt idx="10">
                  <c:v>58.82352941176471</c:v>
                </c:pt>
                <c:pt idx="11">
                  <c:v>49.264705882352942</c:v>
                </c:pt>
                <c:pt idx="12">
                  <c:v>32.352941176470587</c:v>
                </c:pt>
                <c:pt idx="13">
                  <c:v>11.76470588235294</c:v>
                </c:pt>
                <c:pt idx="14">
                  <c:v>5.1470588235294112</c:v>
                </c:pt>
                <c:pt idx="15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B-B73E-49DE-9AD9-2C6F3A57C347}"/>
            </c:ext>
          </c:extLst>
        </c:ser>
        <c:ser>
          <c:idx val="8"/>
          <c:order val="8"/>
          <c:tx>
            <c:strRef>
              <c:f>data!$W$5</c:f>
              <c:strCache>
                <c:ptCount val="1"/>
                <c:pt idx="0">
                  <c:v>fmo-2OE;4KO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38E1F8"/>
              </a:solidFill>
              <a:prstDash val="solid"/>
              <a:round/>
            </a:ln>
            <a:effectLst/>
          </c:spPr>
          <c:marker>
            <c:symbol val="circle"/>
            <c:size val="7"/>
            <c:spPr>
              <a:solidFill>
                <a:srgbClr val="38E1F8"/>
              </a:solidFill>
              <a:ln w="38100">
                <a:solidFill>
                  <a:srgbClr val="38E1F8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data!$W$6:$W$38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92.631578947368425</c:v>
                </c:pt>
                <c:pt idx="5">
                  <c:v>85.263157894736835</c:v>
                </c:pt>
                <c:pt idx="6">
                  <c:v>74.73684210526315</c:v>
                </c:pt>
                <c:pt idx="7">
                  <c:v>64.21052631578948</c:v>
                </c:pt>
                <c:pt idx="8">
                  <c:v>48.421052631578945</c:v>
                </c:pt>
                <c:pt idx="9">
                  <c:v>23.157894736842106</c:v>
                </c:pt>
                <c:pt idx="10">
                  <c:v>6.3157894736842106</c:v>
                </c:pt>
                <c:pt idx="11">
                  <c:v>1.0526315789473684</c:v>
                </c:pt>
                <c:pt idx="12">
                  <c:v>1.0526315789473684</c:v>
                </c:pt>
                <c:pt idx="13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C-B73E-49DE-9AD9-2C6F3A57C347}"/>
            </c:ext>
          </c:extLst>
        </c:ser>
        <c:ser>
          <c:idx val="9"/>
          <c:order val="9"/>
          <c:tx>
            <c:strRef>
              <c:f>data!$X$5</c:f>
              <c:strCache>
                <c:ptCount val="1"/>
                <c:pt idx="0">
                  <c:v>fmo-2K;4K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996600"/>
              </a:solidFill>
              <a:prstDash val="solid"/>
              <a:round/>
            </a:ln>
            <a:effectLst/>
          </c:spPr>
          <c:marker>
            <c:symbol val="circle"/>
            <c:size val="8"/>
            <c:spPr>
              <a:solidFill>
                <a:srgbClr val="996600"/>
              </a:solidFill>
              <a:ln w="9525">
                <a:solidFill>
                  <a:srgbClr val="996600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data!$X$6:$X$38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72.727272727272734</c:v>
                </c:pt>
                <c:pt idx="5" formatCode="0">
                  <c:v>72.727272727272734</c:v>
                </c:pt>
                <c:pt idx="6" formatCode="0">
                  <c:v>63.636363636363633</c:v>
                </c:pt>
                <c:pt idx="7" formatCode="0">
                  <c:v>45.454545454545453</c:v>
                </c:pt>
                <c:pt idx="8" formatCode="0">
                  <c:v>27.27272727272727</c:v>
                </c:pt>
                <c:pt idx="9" formatCode="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D-B73E-49DE-9AD9-2C6F3A57C347}"/>
            </c:ext>
          </c:extLst>
        </c:ser>
        <c:ser>
          <c:idx val="10"/>
          <c:order val="10"/>
          <c:tx>
            <c:strRef>
              <c:f>data!$Y$5</c:f>
              <c:strCache>
                <c:ptCount val="1"/>
                <c:pt idx="0">
                  <c:v>Wild-Type DR</c:v>
                </c:pt>
              </c:strCache>
            </c:strRef>
          </c:tx>
          <c:spPr>
            <a:ln w="508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data!$Y$6:$Y$38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92.307692307692307</c:v>
                </c:pt>
                <c:pt idx="5">
                  <c:v>89.743589743589752</c:v>
                </c:pt>
                <c:pt idx="6">
                  <c:v>84.615384615384613</c:v>
                </c:pt>
                <c:pt idx="7">
                  <c:v>76.923076923076934</c:v>
                </c:pt>
                <c:pt idx="8">
                  <c:v>69.230769230769226</c:v>
                </c:pt>
                <c:pt idx="9">
                  <c:v>64.102564102564102</c:v>
                </c:pt>
                <c:pt idx="10">
                  <c:v>56.410256410256409</c:v>
                </c:pt>
                <c:pt idx="11">
                  <c:v>43.589743589743591</c:v>
                </c:pt>
                <c:pt idx="12">
                  <c:v>35.897435897435898</c:v>
                </c:pt>
                <c:pt idx="13">
                  <c:v>28.205128205128204</c:v>
                </c:pt>
                <c:pt idx="14">
                  <c:v>5.1282051282051277</c:v>
                </c:pt>
                <c:pt idx="15">
                  <c:v>2.5641025641025639</c:v>
                </c:pt>
                <c:pt idx="1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B73E-49DE-9AD9-2C6F3A57C347}"/>
            </c:ext>
          </c:extLst>
        </c:ser>
        <c:ser>
          <c:idx val="11"/>
          <c:order val="11"/>
          <c:tx>
            <c:strRef>
              <c:f>data!$Z$5</c:f>
              <c:strCache>
                <c:ptCount val="1"/>
                <c:pt idx="0">
                  <c:v>fmo-2 OE sDR</c:v>
                </c:pt>
              </c:strCache>
            </c:strRef>
          </c:tx>
          <c:spPr>
            <a:ln w="50800" cap="rnd">
              <a:solidFill>
                <a:schemeClr val="accent5"/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data!$Z$6:$Z$38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93.548387096774192</c:v>
                </c:pt>
                <c:pt idx="5">
                  <c:v>88.709677419354833</c:v>
                </c:pt>
                <c:pt idx="6">
                  <c:v>87.096774193548384</c:v>
                </c:pt>
                <c:pt idx="7">
                  <c:v>83.870967741935488</c:v>
                </c:pt>
                <c:pt idx="8">
                  <c:v>80.645161290322577</c:v>
                </c:pt>
                <c:pt idx="9">
                  <c:v>74.193548387096769</c:v>
                </c:pt>
                <c:pt idx="10">
                  <c:v>66.129032258064512</c:v>
                </c:pt>
                <c:pt idx="11">
                  <c:v>61.29032258064516</c:v>
                </c:pt>
                <c:pt idx="12">
                  <c:v>50</c:v>
                </c:pt>
                <c:pt idx="13">
                  <c:v>45.161290322580641</c:v>
                </c:pt>
                <c:pt idx="14">
                  <c:v>19.35483870967742</c:v>
                </c:pt>
                <c:pt idx="15">
                  <c:v>8.064516129032258</c:v>
                </c:pt>
                <c:pt idx="1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5-B73E-49DE-9AD9-2C6F3A57C347}"/>
            </c:ext>
          </c:extLst>
        </c:ser>
        <c:ser>
          <c:idx val="12"/>
          <c:order val="12"/>
          <c:tx>
            <c:strRef>
              <c:f>data!$AA$5</c:f>
              <c:strCache>
                <c:ptCount val="1"/>
                <c:pt idx="0">
                  <c:v>FMO-2 KO DR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data!$AA$6:$AA$38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95</c:v>
                </c:pt>
                <c:pt idx="5">
                  <c:v>86</c:v>
                </c:pt>
                <c:pt idx="6">
                  <c:v>75</c:v>
                </c:pt>
                <c:pt idx="7">
                  <c:v>62</c:v>
                </c:pt>
                <c:pt idx="8">
                  <c:v>52</c:v>
                </c:pt>
                <c:pt idx="9">
                  <c:v>36</c:v>
                </c:pt>
                <c:pt idx="10">
                  <c:v>20</c:v>
                </c:pt>
                <c:pt idx="11">
                  <c:v>5</c:v>
                </c:pt>
                <c:pt idx="12">
                  <c:v>1</c:v>
                </c:pt>
                <c:pt idx="13">
                  <c:v>0</c:v>
                </c:pt>
              </c:numCache>
              <c:extLst xmlns:c15="http://schemas.microsoft.com/office/drawing/2012/chart"/>
            </c:numRef>
          </c:yVal>
          <c:smooth val="0"/>
          <c:extLst>
            <c:ext xmlns:c16="http://schemas.microsoft.com/office/drawing/2014/chart" uri="{C3380CC4-5D6E-409C-BE32-E72D297353CC}">
              <c16:uniqueId val="{0000000E-B73E-49DE-9AD9-2C6F3A57C347}"/>
            </c:ext>
          </c:extLst>
        </c:ser>
        <c:ser>
          <c:idx val="14"/>
          <c:order val="14"/>
          <c:tx>
            <c:strRef>
              <c:f>data!$AC$5</c:f>
              <c:strCache>
                <c:ptCount val="1"/>
                <c:pt idx="0">
                  <c:v>fmo-4 KO DR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C000"/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rgbClr val="FFC000"/>
              </a:solidFill>
              <a:ln w="9525">
                <a:solidFill>
                  <a:srgbClr val="FFC000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data!$AC$6:$AC$38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95</c:v>
                </c:pt>
                <c:pt idx="5">
                  <c:v>85</c:v>
                </c:pt>
                <c:pt idx="6">
                  <c:v>82</c:v>
                </c:pt>
                <c:pt idx="7">
                  <c:v>75</c:v>
                </c:pt>
                <c:pt idx="8">
                  <c:v>57</c:v>
                </c:pt>
                <c:pt idx="9">
                  <c:v>45</c:v>
                </c:pt>
                <c:pt idx="10">
                  <c:v>26</c:v>
                </c:pt>
                <c:pt idx="11">
                  <c:v>12</c:v>
                </c:pt>
                <c:pt idx="12">
                  <c:v>2.7027027027027026</c:v>
                </c:pt>
                <c:pt idx="13">
                  <c:v>0</c:v>
                </c:pt>
              </c:numCache>
              <c:extLst xmlns:c15="http://schemas.microsoft.com/office/drawing/2012/chart"/>
            </c:numRef>
          </c:yVal>
          <c:smooth val="0"/>
          <c:extLst>
            <c:ext xmlns:c16="http://schemas.microsoft.com/office/drawing/2014/chart" uri="{C3380CC4-5D6E-409C-BE32-E72D297353CC}">
              <c16:uniqueId val="{0000000F-B73E-49DE-9AD9-2C6F3A57C347}"/>
            </c:ext>
          </c:extLst>
        </c:ser>
        <c:ser>
          <c:idx val="15"/>
          <c:order val="15"/>
          <c:tx>
            <c:strRef>
              <c:f>data!$AD$5</c:f>
              <c:strCache>
                <c:ptCount val="1"/>
                <c:pt idx="0">
                  <c:v>fmo-4 OE DR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bg2">
                  <a:lumMod val="75000"/>
                </a:schemeClr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chemeClr val="bg2">
                  <a:lumMod val="75000"/>
                </a:schemeClr>
              </a:solidFill>
              <a:ln w="9525">
                <a:solidFill>
                  <a:schemeClr val="bg2">
                    <a:lumMod val="75000"/>
                  </a:schemeClr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data!$AD$6:$AD$38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95.495495495495504</c:v>
                </c:pt>
                <c:pt idx="5" formatCode="0">
                  <c:v>90.990990990990994</c:v>
                </c:pt>
                <c:pt idx="6" formatCode="0">
                  <c:v>87.387387387387378</c:v>
                </c:pt>
                <c:pt idx="7" formatCode="0">
                  <c:v>82.882882882882882</c:v>
                </c:pt>
                <c:pt idx="8" formatCode="0">
                  <c:v>78.378378378378372</c:v>
                </c:pt>
                <c:pt idx="9" formatCode="0">
                  <c:v>72.972972972972968</c:v>
                </c:pt>
                <c:pt idx="10" formatCode="0">
                  <c:v>66.666666666666657</c:v>
                </c:pt>
                <c:pt idx="11" formatCode="0">
                  <c:v>54.954954954954957</c:v>
                </c:pt>
                <c:pt idx="12" formatCode="0">
                  <c:v>44.144144144144143</c:v>
                </c:pt>
                <c:pt idx="13" formatCode="0">
                  <c:v>29.72972972972973</c:v>
                </c:pt>
                <c:pt idx="14" formatCode="0">
                  <c:v>13.513513513513514</c:v>
                </c:pt>
                <c:pt idx="15" formatCode="0">
                  <c:v>3.6036036036036037</c:v>
                </c:pt>
                <c:pt idx="16" formatCode="0">
                  <c:v>0</c:v>
                </c:pt>
              </c:numCache>
              <c:extLst xmlns:c15="http://schemas.microsoft.com/office/drawing/2012/chart"/>
            </c:numRef>
          </c:yVal>
          <c:smooth val="0"/>
          <c:extLst>
            <c:ext xmlns:c16="http://schemas.microsoft.com/office/drawing/2014/chart" uri="{C3380CC4-5D6E-409C-BE32-E72D297353CC}">
              <c16:uniqueId val="{00000010-B73E-49DE-9AD9-2C6F3A57C347}"/>
            </c:ext>
          </c:extLst>
        </c:ser>
        <c:ser>
          <c:idx val="16"/>
          <c:order val="16"/>
          <c:tx>
            <c:strRef>
              <c:f>data!$AE$5</c:f>
              <c:strCache>
                <c:ptCount val="1"/>
                <c:pt idx="0">
                  <c:v>fmo-2O;4O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accent6"/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data!$AE$6:$AE$38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95.604395604395606</c:v>
                </c:pt>
                <c:pt idx="5">
                  <c:v>94.505494505494497</c:v>
                </c:pt>
                <c:pt idx="6">
                  <c:v>92.307692307692307</c:v>
                </c:pt>
                <c:pt idx="7">
                  <c:v>90.109890109890117</c:v>
                </c:pt>
                <c:pt idx="8">
                  <c:v>86.813186813186817</c:v>
                </c:pt>
                <c:pt idx="9">
                  <c:v>82.417582417582409</c:v>
                </c:pt>
                <c:pt idx="10">
                  <c:v>78.021978021978029</c:v>
                </c:pt>
                <c:pt idx="11">
                  <c:v>74.72527472527473</c:v>
                </c:pt>
                <c:pt idx="12">
                  <c:v>69.230769230769226</c:v>
                </c:pt>
                <c:pt idx="13">
                  <c:v>58.241758241758248</c:v>
                </c:pt>
                <c:pt idx="14">
                  <c:v>31.868131868131865</c:v>
                </c:pt>
                <c:pt idx="15">
                  <c:v>15.384615384615385</c:v>
                </c:pt>
                <c:pt idx="16" formatCode="General">
                  <c:v>4.395604395604396</c:v>
                </c:pt>
                <c:pt idx="17" formatCode="General">
                  <c:v>1.098901098901099</c:v>
                </c:pt>
                <c:pt idx="18" formatCode="General">
                  <c:v>0</c:v>
                </c:pt>
              </c:numCache>
              <c:extLst xmlns:c15="http://schemas.microsoft.com/office/drawing/2012/chart"/>
            </c:numRef>
          </c:yVal>
          <c:smooth val="0"/>
          <c:extLst>
            <c:ext xmlns:c16="http://schemas.microsoft.com/office/drawing/2014/chart" uri="{C3380CC4-5D6E-409C-BE32-E72D297353CC}">
              <c16:uniqueId val="{00000011-B73E-49DE-9AD9-2C6F3A57C347}"/>
            </c:ext>
          </c:extLst>
        </c:ser>
        <c:ser>
          <c:idx val="17"/>
          <c:order val="17"/>
          <c:tx>
            <c:strRef>
              <c:f>data!$AF$5</c:f>
              <c:strCache>
                <c:ptCount val="1"/>
                <c:pt idx="0">
                  <c:v>fmo-2O;4K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38E1F8"/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rgbClr val="38E1F8"/>
              </a:solidFill>
              <a:ln w="9525">
                <a:solidFill>
                  <a:srgbClr val="38E1F8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data!$AF$6:$AF$38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94.936708860759495</c:v>
                </c:pt>
                <c:pt idx="5">
                  <c:v>91.139240506329116</c:v>
                </c:pt>
                <c:pt idx="6">
                  <c:v>82.278481012658233</c:v>
                </c:pt>
                <c:pt idx="7">
                  <c:v>56.962025316455701</c:v>
                </c:pt>
                <c:pt idx="8">
                  <c:v>43.037974683544306</c:v>
                </c:pt>
                <c:pt idx="9">
                  <c:v>22.784810126582279</c:v>
                </c:pt>
                <c:pt idx="10">
                  <c:v>8.8607594936708853</c:v>
                </c:pt>
                <c:pt idx="11">
                  <c:v>2.5316455696202533</c:v>
                </c:pt>
                <c:pt idx="12">
                  <c:v>0</c:v>
                </c:pt>
              </c:numCache>
              <c:extLst xmlns:c15="http://schemas.microsoft.com/office/drawing/2012/chart"/>
            </c:numRef>
          </c:yVal>
          <c:smooth val="0"/>
          <c:extLst>
            <c:ext xmlns:c16="http://schemas.microsoft.com/office/drawing/2014/chart" uri="{C3380CC4-5D6E-409C-BE32-E72D297353CC}">
              <c16:uniqueId val="{00000012-B73E-49DE-9AD9-2C6F3A57C347}"/>
            </c:ext>
          </c:extLst>
        </c:ser>
        <c:ser>
          <c:idx val="19"/>
          <c:order val="19"/>
          <c:tx>
            <c:strRef>
              <c:f>data!$AH$5</c:f>
              <c:strCache>
                <c:ptCount val="1"/>
                <c:pt idx="0">
                  <c:v>fmo-2K;4K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996600"/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rgbClr val="996600"/>
              </a:solidFill>
              <a:ln w="9525">
                <a:solidFill>
                  <a:srgbClr val="996600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data!$AH$6:$AH$38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97.61904761904762</c:v>
                </c:pt>
                <c:pt idx="5">
                  <c:v>92.857142857142861</c:v>
                </c:pt>
                <c:pt idx="6">
                  <c:v>73.80952380952381</c:v>
                </c:pt>
                <c:pt idx="7">
                  <c:v>61.904761904761905</c:v>
                </c:pt>
                <c:pt idx="8">
                  <c:v>42.857142857142854</c:v>
                </c:pt>
                <c:pt idx="9">
                  <c:v>7.1428571428571423</c:v>
                </c:pt>
                <c:pt idx="10">
                  <c:v>2.3809523809523809</c:v>
                </c:pt>
                <c:pt idx="11">
                  <c:v>2.3809523809523809</c:v>
                </c:pt>
                <c:pt idx="12">
                  <c:v>0</c:v>
                </c:pt>
              </c:numCache>
              <c:extLst xmlns:c15="http://schemas.microsoft.com/office/drawing/2012/chart"/>
            </c:numRef>
          </c:yVal>
          <c:smooth val="0"/>
          <c:extLst>
            <c:ext xmlns:c16="http://schemas.microsoft.com/office/drawing/2014/chart" uri="{C3380CC4-5D6E-409C-BE32-E72D297353CC}">
              <c16:uniqueId val="{00000013-B73E-49DE-9AD9-2C6F3A57C3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3"/>
                <c:order val="3"/>
                <c:tx>
                  <c:strRef>
                    <c:extLst>
                      <c:ext uri="{02D57815-91ED-43cb-92C2-25804820EDAC}">
                        <c15:formulaRef>
                          <c15:sqref>data!$R$5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B9179E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B9179E"/>
                    </a:solidFill>
                    <a:ln w="50800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data!$R$6:$R$38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96.511627906976756</c:v>
                      </c:pt>
                      <c:pt idx="5">
                        <c:v>90.697674418604649</c:v>
                      </c:pt>
                      <c:pt idx="6">
                        <c:v>79.069767441860463</c:v>
                      </c:pt>
                      <c:pt idx="7">
                        <c:v>63.953488372093027</c:v>
                      </c:pt>
                      <c:pt idx="8">
                        <c:v>50</c:v>
                      </c:pt>
                      <c:pt idx="9">
                        <c:v>34.883720930232556</c:v>
                      </c:pt>
                      <c:pt idx="10">
                        <c:v>17.441860465116278</c:v>
                      </c:pt>
                      <c:pt idx="11">
                        <c:v>4.6511627906976747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B73E-49DE-9AD9-2C6F3A57C347}"/>
                  </c:ext>
                </c:extLst>
              </c15:ser>
            </c15:filteredScatterSeries>
            <c15:filteredScatterSeries>
              <c15:ser>
                <c:idx val="5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1"/>
                    </a:solidFill>
                    <a:ln w="38100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data!$U$6:$U$38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94.545454545454547</c:v>
                      </c:pt>
                      <c:pt idx="5">
                        <c:v>85.454545454545453</c:v>
                      </c:pt>
                      <c:pt idx="6">
                        <c:v>74.545454545454547</c:v>
                      </c:pt>
                      <c:pt idx="7">
                        <c:v>61.818181818181813</c:v>
                      </c:pt>
                      <c:pt idx="8">
                        <c:v>50.909090909090907</c:v>
                      </c:pt>
                      <c:pt idx="9">
                        <c:v>29.09090909090909</c:v>
                      </c:pt>
                      <c:pt idx="10">
                        <c:v>9.0909090909090917</c:v>
                      </c:pt>
                      <c:pt idx="11">
                        <c:v>3.6363636363636362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B73E-49DE-9AD9-2C6F3A57C347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data!$AB$5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B9179E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B9179E"/>
                    </a:solidFill>
                    <a:ln w="9525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data!$AB$6:$AB$38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89.85507246376811</c:v>
                      </c:pt>
                      <c:pt idx="5">
                        <c:v>84.05797101449275</c:v>
                      </c:pt>
                      <c:pt idx="6">
                        <c:v>73.91304347826086</c:v>
                      </c:pt>
                      <c:pt idx="7">
                        <c:v>60.869565217391312</c:v>
                      </c:pt>
                      <c:pt idx="8">
                        <c:v>57.971014492753625</c:v>
                      </c:pt>
                      <c:pt idx="9">
                        <c:v>55.072463768115945</c:v>
                      </c:pt>
                      <c:pt idx="10">
                        <c:v>39.130434782608695</c:v>
                      </c:pt>
                      <c:pt idx="11">
                        <c:v>33.333333333333329</c:v>
                      </c:pt>
                      <c:pt idx="12">
                        <c:v>10.144927536231885</c:v>
                      </c:pt>
                      <c:pt idx="13">
                        <c:v>2.8985507246376812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B73E-49DE-9AD9-2C6F3A57C347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data!$AG$5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data!$AG$6:$AG$38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94.117647058823522</c:v>
                      </c:pt>
                      <c:pt idx="5">
                        <c:v>88.235294117647058</c:v>
                      </c:pt>
                      <c:pt idx="6">
                        <c:v>83.82352941176471</c:v>
                      </c:pt>
                      <c:pt idx="7">
                        <c:v>76.470588235294116</c:v>
                      </c:pt>
                      <c:pt idx="8">
                        <c:v>72.058823529411768</c:v>
                      </c:pt>
                      <c:pt idx="9">
                        <c:v>67.64705882352942</c:v>
                      </c:pt>
                      <c:pt idx="10">
                        <c:v>52.941176470588239</c:v>
                      </c:pt>
                      <c:pt idx="11">
                        <c:v>35.294117647058826</c:v>
                      </c:pt>
                      <c:pt idx="12">
                        <c:v>11.76470588235294</c:v>
                      </c:pt>
                      <c:pt idx="13">
                        <c:v>1.4705882352941175</c:v>
                      </c:pt>
                      <c:pt idx="14">
                        <c:v>1.4705882352941175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B73E-49DE-9AD9-2C6F3A57C347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Age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24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Live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animals (%)</a:t>
                </a:r>
                <a:endParaRPr lang="en-US" sz="24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 w="25400">
          <a:solidFill>
            <a:schemeClr val="bg1"/>
          </a:solidFill>
        </a:ln>
        <a:effectLst/>
      </c:spPr>
    </c:plotArea>
    <c:legend>
      <c:legendPos val="b"/>
      <c:layout>
        <c:manualLayout>
          <c:xMode val="edge"/>
          <c:yMode val="edge"/>
          <c:x val="0.14425274531266552"/>
          <c:y val="0.54679402483213058"/>
          <c:w val="0.85574725468733448"/>
          <c:h val="0.1726377444317522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24059670533919"/>
          <c:y val="6.1127798771453794E-2"/>
          <c:w val="0.63656438606100207"/>
          <c:h val="0.7639657072464251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data!$O$5</c:f>
              <c:strCache>
                <c:ptCount val="1"/>
                <c:pt idx="0">
                  <c:v>Wild-Type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38100">
                <a:solidFill>
                  <a:schemeClr val="tx1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data!$O$6:$O$38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92.857142857142861</c:v>
                </c:pt>
                <c:pt idx="5" formatCode="0">
                  <c:v>86.904761904761912</c:v>
                </c:pt>
                <c:pt idx="6" formatCode="0">
                  <c:v>73.80952380952381</c:v>
                </c:pt>
                <c:pt idx="7" formatCode="0">
                  <c:v>58.333333333333336</c:v>
                </c:pt>
                <c:pt idx="8" formatCode="0">
                  <c:v>46.428571428571431</c:v>
                </c:pt>
                <c:pt idx="9" formatCode="0">
                  <c:v>32.142857142857146</c:v>
                </c:pt>
                <c:pt idx="10" formatCode="0">
                  <c:v>13.095238095238097</c:v>
                </c:pt>
                <c:pt idx="11" formatCode="0">
                  <c:v>1.1904761904761905</c:v>
                </c:pt>
                <c:pt idx="12" formatCode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BF3-4F6D-BBD1-8D77AA2D8211}"/>
            </c:ext>
          </c:extLst>
        </c:ser>
        <c:ser>
          <c:idx val="3"/>
          <c:order val="3"/>
          <c:tx>
            <c:strRef>
              <c:f>data!$R$5</c:f>
              <c:strCache>
                <c:ptCount val="1"/>
                <c:pt idx="0">
                  <c:v>fmo-1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B9179E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rgbClr val="B9179E"/>
              </a:solidFill>
              <a:ln w="50800">
                <a:solidFill>
                  <a:srgbClr val="B9179E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data!$R$6:$R$38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96.511627906976756</c:v>
                </c:pt>
                <c:pt idx="5">
                  <c:v>90.697674418604649</c:v>
                </c:pt>
                <c:pt idx="6">
                  <c:v>79.069767441860463</c:v>
                </c:pt>
                <c:pt idx="7">
                  <c:v>63.953488372093027</c:v>
                </c:pt>
                <c:pt idx="8">
                  <c:v>50</c:v>
                </c:pt>
                <c:pt idx="9">
                  <c:v>34.883720930232556</c:v>
                </c:pt>
                <c:pt idx="10">
                  <c:v>17.441860465116278</c:v>
                </c:pt>
                <c:pt idx="11">
                  <c:v>4.6511627906976747</c:v>
                </c:pt>
                <c:pt idx="12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10-EBF3-4F6D-BBD1-8D77AA2D8211}"/>
            </c:ext>
          </c:extLst>
        </c:ser>
        <c:ser>
          <c:idx val="2"/>
          <c:order val="4"/>
          <c:tx>
            <c:strRef>
              <c:f>data!$S$5</c:f>
              <c:strCache>
                <c:ptCount val="1"/>
                <c:pt idx="0">
                  <c:v>fmo-4 KO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C000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38100">
                <a:solidFill>
                  <a:srgbClr val="FFC000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data!$S$6:$S$38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94.656488549618317</c:v>
                </c:pt>
                <c:pt idx="5">
                  <c:v>88.549618320610691</c:v>
                </c:pt>
                <c:pt idx="6">
                  <c:v>76.335877862595424</c:v>
                </c:pt>
                <c:pt idx="7">
                  <c:v>63.358778625954194</c:v>
                </c:pt>
                <c:pt idx="8">
                  <c:v>50.381679389312971</c:v>
                </c:pt>
                <c:pt idx="9">
                  <c:v>32.824427480916029</c:v>
                </c:pt>
                <c:pt idx="10">
                  <c:v>15.267175572519085</c:v>
                </c:pt>
                <c:pt idx="11">
                  <c:v>4.5801526717557248</c:v>
                </c:pt>
                <c:pt idx="12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EBF3-4F6D-BBD1-8D77AA2D8211}"/>
            </c:ext>
          </c:extLst>
        </c:ser>
        <c:ser>
          <c:idx val="6"/>
          <c:order val="5"/>
          <c:tx>
            <c:strRef>
              <c:f>data!$T$5</c:f>
              <c:strCache>
                <c:ptCount val="1"/>
                <c:pt idx="0">
                  <c:v>fmo-4 OE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bg2">
                  <a:lumMod val="75000"/>
                </a:schemeClr>
              </a:solidFill>
              <a:prstDash val="solid"/>
              <a:round/>
            </a:ln>
            <a:effectLst/>
          </c:spPr>
          <c:marker>
            <c:symbol val="circle"/>
            <c:size val="7"/>
            <c:spPr>
              <a:solidFill>
                <a:schemeClr val="bg2">
                  <a:lumMod val="75000"/>
                </a:schemeClr>
              </a:solidFill>
              <a:ln w="38100">
                <a:solidFill>
                  <a:schemeClr val="bg2">
                    <a:lumMod val="75000"/>
                  </a:schemeClr>
                </a:solidFill>
                <a:prstDash val="solid"/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data!$T$6:$T$38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95.50561797752809</c:v>
                </c:pt>
                <c:pt idx="5">
                  <c:v>92.134831460674164</c:v>
                </c:pt>
                <c:pt idx="6">
                  <c:v>86.516853932584269</c:v>
                </c:pt>
                <c:pt idx="7">
                  <c:v>77.528089887640448</c:v>
                </c:pt>
                <c:pt idx="8">
                  <c:v>65.168539325842701</c:v>
                </c:pt>
                <c:pt idx="9">
                  <c:v>56.17977528089888</c:v>
                </c:pt>
                <c:pt idx="10">
                  <c:v>41.573033707865171</c:v>
                </c:pt>
                <c:pt idx="11">
                  <c:v>22.471910112359549</c:v>
                </c:pt>
                <c:pt idx="12">
                  <c:v>11.235955056179774</c:v>
                </c:pt>
                <c:pt idx="13">
                  <c:v>1.1235955056179776</c:v>
                </c:pt>
                <c:pt idx="14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EBF3-4F6D-BBD1-8D77AA2D8211}"/>
            </c:ext>
          </c:extLst>
        </c:ser>
        <c:ser>
          <c:idx val="10"/>
          <c:order val="10"/>
          <c:tx>
            <c:strRef>
              <c:f>data!$Y$5</c:f>
              <c:strCache>
                <c:ptCount val="1"/>
                <c:pt idx="0">
                  <c:v>Wild-Type DR</c:v>
                </c:pt>
              </c:strCache>
            </c:strRef>
          </c:tx>
          <c:spPr>
            <a:ln w="508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data!$Y$6:$Y$38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92.307692307692307</c:v>
                </c:pt>
                <c:pt idx="5">
                  <c:v>89.743589743589752</c:v>
                </c:pt>
                <c:pt idx="6">
                  <c:v>84.615384615384613</c:v>
                </c:pt>
                <c:pt idx="7">
                  <c:v>76.923076923076934</c:v>
                </c:pt>
                <c:pt idx="8">
                  <c:v>69.230769230769226</c:v>
                </c:pt>
                <c:pt idx="9">
                  <c:v>64.102564102564102</c:v>
                </c:pt>
                <c:pt idx="10">
                  <c:v>56.410256410256409</c:v>
                </c:pt>
                <c:pt idx="11">
                  <c:v>43.589743589743591</c:v>
                </c:pt>
                <c:pt idx="12">
                  <c:v>35.897435897435898</c:v>
                </c:pt>
                <c:pt idx="13">
                  <c:v>28.205128205128204</c:v>
                </c:pt>
                <c:pt idx="14">
                  <c:v>5.1282051282051277</c:v>
                </c:pt>
                <c:pt idx="15">
                  <c:v>2.5641025641025639</c:v>
                </c:pt>
                <c:pt idx="1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8-EBF3-4F6D-BBD1-8D77AA2D8211}"/>
            </c:ext>
          </c:extLst>
        </c:ser>
        <c:ser>
          <c:idx val="13"/>
          <c:order val="13"/>
          <c:tx>
            <c:strRef>
              <c:f>data!$AB$5</c:f>
              <c:strCache>
                <c:ptCount val="1"/>
                <c:pt idx="0">
                  <c:v>fmo-1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B9179E"/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rgbClr val="B9179E"/>
              </a:solidFill>
              <a:ln w="9525">
                <a:solidFill>
                  <a:srgbClr val="B9179E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data!$AB$6:$AB$38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89.85507246376811</c:v>
                </c:pt>
                <c:pt idx="5">
                  <c:v>84.05797101449275</c:v>
                </c:pt>
                <c:pt idx="6">
                  <c:v>73.91304347826086</c:v>
                </c:pt>
                <c:pt idx="7">
                  <c:v>60.869565217391312</c:v>
                </c:pt>
                <c:pt idx="8">
                  <c:v>57.971014492753625</c:v>
                </c:pt>
                <c:pt idx="9">
                  <c:v>55.072463768115945</c:v>
                </c:pt>
                <c:pt idx="10">
                  <c:v>39.130434782608695</c:v>
                </c:pt>
                <c:pt idx="11">
                  <c:v>33.333333333333329</c:v>
                </c:pt>
                <c:pt idx="12">
                  <c:v>10.144927536231885</c:v>
                </c:pt>
                <c:pt idx="13">
                  <c:v>2.8985507246376812</c:v>
                </c:pt>
                <c:pt idx="14">
                  <c:v>0</c:v>
                </c:pt>
              </c:numCache>
              <c:extLst xmlns:c15="http://schemas.microsoft.com/office/drawing/2012/chart"/>
            </c:numRef>
          </c:yVal>
          <c:smooth val="0"/>
          <c:extLst>
            <c:ext xmlns:c16="http://schemas.microsoft.com/office/drawing/2014/chart" uri="{C3380CC4-5D6E-409C-BE32-E72D297353CC}">
              <c16:uniqueId val="{00000012-EBF3-4F6D-BBD1-8D77AA2D8211}"/>
            </c:ext>
          </c:extLst>
        </c:ser>
        <c:ser>
          <c:idx val="14"/>
          <c:order val="14"/>
          <c:tx>
            <c:strRef>
              <c:f>data!$AC$5</c:f>
              <c:strCache>
                <c:ptCount val="1"/>
                <c:pt idx="0">
                  <c:v>fmo-4 KO DR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C000"/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rgbClr val="FFC000"/>
              </a:solidFill>
              <a:ln w="9525">
                <a:solidFill>
                  <a:srgbClr val="FFC000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data!$AC$6:$AC$38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95</c:v>
                </c:pt>
                <c:pt idx="5">
                  <c:v>85</c:v>
                </c:pt>
                <c:pt idx="6">
                  <c:v>82</c:v>
                </c:pt>
                <c:pt idx="7">
                  <c:v>75</c:v>
                </c:pt>
                <c:pt idx="8">
                  <c:v>57</c:v>
                </c:pt>
                <c:pt idx="9">
                  <c:v>45</c:v>
                </c:pt>
                <c:pt idx="10">
                  <c:v>26</c:v>
                </c:pt>
                <c:pt idx="11">
                  <c:v>12</c:v>
                </c:pt>
                <c:pt idx="12">
                  <c:v>2.7027027027027026</c:v>
                </c:pt>
                <c:pt idx="13">
                  <c:v>0</c:v>
                </c:pt>
              </c:numCache>
              <c:extLst xmlns:c15="http://schemas.microsoft.com/office/drawing/2012/chart"/>
            </c:numRef>
          </c:yVal>
          <c:smooth val="0"/>
          <c:extLst>
            <c:ext xmlns:c16="http://schemas.microsoft.com/office/drawing/2014/chart" uri="{C3380CC4-5D6E-409C-BE32-E72D297353CC}">
              <c16:uniqueId val="{0000000B-EBF3-4F6D-BBD1-8D77AA2D8211}"/>
            </c:ext>
          </c:extLst>
        </c:ser>
        <c:ser>
          <c:idx val="15"/>
          <c:order val="15"/>
          <c:tx>
            <c:strRef>
              <c:f>data!$AD$5</c:f>
              <c:strCache>
                <c:ptCount val="1"/>
                <c:pt idx="0">
                  <c:v>fmo-4 OE DR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bg2">
                  <a:lumMod val="75000"/>
                </a:schemeClr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chemeClr val="bg2">
                  <a:lumMod val="75000"/>
                </a:schemeClr>
              </a:solidFill>
              <a:ln w="9525">
                <a:solidFill>
                  <a:schemeClr val="bg2">
                    <a:lumMod val="75000"/>
                  </a:schemeClr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data!$AD$6:$AD$38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95.495495495495504</c:v>
                </c:pt>
                <c:pt idx="5" formatCode="0">
                  <c:v>90.990990990990994</c:v>
                </c:pt>
                <c:pt idx="6" formatCode="0">
                  <c:v>87.387387387387378</c:v>
                </c:pt>
                <c:pt idx="7" formatCode="0">
                  <c:v>82.882882882882882</c:v>
                </c:pt>
                <c:pt idx="8" formatCode="0">
                  <c:v>78.378378378378372</c:v>
                </c:pt>
                <c:pt idx="9" formatCode="0">
                  <c:v>72.972972972972968</c:v>
                </c:pt>
                <c:pt idx="10" formatCode="0">
                  <c:v>66.666666666666657</c:v>
                </c:pt>
                <c:pt idx="11" formatCode="0">
                  <c:v>54.954954954954957</c:v>
                </c:pt>
                <c:pt idx="12" formatCode="0">
                  <c:v>44.144144144144143</c:v>
                </c:pt>
                <c:pt idx="13" formatCode="0">
                  <c:v>29.72972972972973</c:v>
                </c:pt>
                <c:pt idx="14" formatCode="0">
                  <c:v>13.513513513513514</c:v>
                </c:pt>
                <c:pt idx="15" formatCode="0">
                  <c:v>3.6036036036036037</c:v>
                </c:pt>
                <c:pt idx="16" formatCode="0">
                  <c:v>0</c:v>
                </c:pt>
              </c:numCache>
              <c:extLst xmlns:c15="http://schemas.microsoft.com/office/drawing/2012/chart"/>
            </c:numRef>
          </c:yVal>
          <c:smooth val="0"/>
          <c:extLst>
            <c:ext xmlns:c16="http://schemas.microsoft.com/office/drawing/2014/chart" uri="{C3380CC4-5D6E-409C-BE32-E72D297353CC}">
              <c16:uniqueId val="{0000000C-EBF3-4F6D-BBD1-8D77AA2D82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4"/>
                <c:order val="1"/>
                <c:tx>
                  <c:strRef>
                    <c:extLst>
                      <c:ext uri="{02D57815-91ED-43cb-92C2-25804820EDAC}">
                        <c15:formulaRef>
                          <c15:sqref>data!$P$5</c15:sqref>
                        </c15:formulaRef>
                      </c:ext>
                    </c:extLst>
                    <c:strCache>
                      <c:ptCount val="1"/>
                      <c:pt idx="0">
                        <c:v>fmo-2 OE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0000"/>
                    </a:solidFill>
                    <a:ln w="38100">
                      <a:solidFill>
                        <a:schemeClr val="accent5"/>
                      </a:solidFill>
                      <a:prstDash val="dash"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data!$P$6:$P$38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95.238095238095227</c:v>
                      </c:pt>
                      <c:pt idx="6">
                        <c:v>85.714285714285708</c:v>
                      </c:pt>
                      <c:pt idx="7">
                        <c:v>80.952380952380949</c:v>
                      </c:pt>
                      <c:pt idx="8">
                        <c:v>71.428571428571431</c:v>
                      </c:pt>
                      <c:pt idx="9">
                        <c:v>61.904761904761905</c:v>
                      </c:pt>
                      <c:pt idx="10">
                        <c:v>52.380952380952387</c:v>
                      </c:pt>
                      <c:pt idx="11">
                        <c:v>42.857142857142854</c:v>
                      </c:pt>
                      <c:pt idx="12">
                        <c:v>33.333333333333329</c:v>
                      </c:pt>
                      <c:pt idx="13">
                        <c:v>9.5238095238095237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EBF3-4F6D-BBD1-8D77AA2D8211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data!$Q$5</c15:sqref>
                        </c15:formulaRef>
                      </c:ext>
                    </c:extLst>
                    <c:strCache>
                      <c:ptCount val="1"/>
                      <c:pt idx="0">
                        <c:v>FMO-2 KO Fed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FF0000"/>
                    </a:solidFill>
                    <a:ln w="38100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data!$Q$6:$Q$38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88.888888888888886</c:v>
                      </c:pt>
                      <c:pt idx="5">
                        <c:v>77.777777777777786</c:v>
                      </c:pt>
                      <c:pt idx="6">
                        <c:v>72.222222222222214</c:v>
                      </c:pt>
                      <c:pt idx="7">
                        <c:v>61.111111111111114</c:v>
                      </c:pt>
                      <c:pt idx="8">
                        <c:v>44.444444444444443</c:v>
                      </c:pt>
                      <c:pt idx="9">
                        <c:v>27.777777777777779</c:v>
                      </c:pt>
                      <c:pt idx="10">
                        <c:v>11.111111111111111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EBF3-4F6D-BBD1-8D77AA2D8211}"/>
                  </c:ext>
                </c:extLst>
              </c15:ser>
            </c15:filteredScatterSeries>
            <c15:filteredScatterSeries>
              <c15:ser>
                <c:idx val="5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1"/>
                    </a:solidFill>
                    <a:ln w="38100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data!$U$6:$U$38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94.545454545454547</c:v>
                      </c:pt>
                      <c:pt idx="5">
                        <c:v>85.454545454545453</c:v>
                      </c:pt>
                      <c:pt idx="6">
                        <c:v>74.545454545454547</c:v>
                      </c:pt>
                      <c:pt idx="7">
                        <c:v>61.818181818181813</c:v>
                      </c:pt>
                      <c:pt idx="8">
                        <c:v>50.909090909090907</c:v>
                      </c:pt>
                      <c:pt idx="9">
                        <c:v>29.09090909090909</c:v>
                      </c:pt>
                      <c:pt idx="10">
                        <c:v>9.0909090909090917</c:v>
                      </c:pt>
                      <c:pt idx="11">
                        <c:v>3.6363636363636362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EBF3-4F6D-BBD1-8D77AA2D8211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data!$V$5</c15:sqref>
                        </c15:formulaRef>
                      </c:ext>
                    </c:extLst>
                    <c:strCache>
                      <c:ptCount val="1"/>
                      <c:pt idx="0">
                        <c:v>fmo-2OE;4OE</c:v>
                      </c:pt>
                    </c:strCache>
                  </c:strRef>
                </c:tx>
                <c:spPr>
                  <a:ln w="50800" cap="rnd">
                    <a:solidFill>
                      <a:schemeClr val="accent6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38100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data!$V$6:$V$38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97.794117647058826</c:v>
                      </c:pt>
                      <c:pt idx="5">
                        <c:v>94.85294117647058</c:v>
                      </c:pt>
                      <c:pt idx="6">
                        <c:v>91.17647058823529</c:v>
                      </c:pt>
                      <c:pt idx="7">
                        <c:v>85.294117647058826</c:v>
                      </c:pt>
                      <c:pt idx="8">
                        <c:v>80.14705882352942</c:v>
                      </c:pt>
                      <c:pt idx="9">
                        <c:v>70.588235294117652</c:v>
                      </c:pt>
                      <c:pt idx="10">
                        <c:v>58.82352941176471</c:v>
                      </c:pt>
                      <c:pt idx="11">
                        <c:v>49.264705882352942</c:v>
                      </c:pt>
                      <c:pt idx="12">
                        <c:v>32.352941176470587</c:v>
                      </c:pt>
                      <c:pt idx="13">
                        <c:v>11.76470588235294</c:v>
                      </c:pt>
                      <c:pt idx="14">
                        <c:v>5.1470588235294112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EBF3-4F6D-BBD1-8D77AA2D8211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data!$W$5</c15:sqref>
                        </c15:formulaRef>
                      </c:ext>
                    </c:extLst>
                    <c:strCache>
                      <c:ptCount val="1"/>
                      <c:pt idx="0">
                        <c:v>fmo-2OE;4KO</c:v>
                      </c:pt>
                    </c:strCache>
                  </c:strRef>
                </c:tx>
                <c:spPr>
                  <a:ln w="50800" cap="rnd">
                    <a:solidFill>
                      <a:srgbClr val="38E1F8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rgbClr val="38E1F8"/>
                    </a:solidFill>
                    <a:ln w="38100">
                      <a:solidFill>
                        <a:srgbClr val="38E1F8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data!$W$6:$W$38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92.631578947368425</c:v>
                      </c:pt>
                      <c:pt idx="5">
                        <c:v>85.263157894736835</c:v>
                      </c:pt>
                      <c:pt idx="6">
                        <c:v>74.73684210526315</c:v>
                      </c:pt>
                      <c:pt idx="7">
                        <c:v>64.21052631578948</c:v>
                      </c:pt>
                      <c:pt idx="8">
                        <c:v>48.421052631578945</c:v>
                      </c:pt>
                      <c:pt idx="9">
                        <c:v>23.157894736842106</c:v>
                      </c:pt>
                      <c:pt idx="10">
                        <c:v>6.3157894736842106</c:v>
                      </c:pt>
                      <c:pt idx="11">
                        <c:v>1.0526315789473684</c:v>
                      </c:pt>
                      <c:pt idx="12">
                        <c:v>1.0526315789473684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EBF3-4F6D-BBD1-8D77AA2D8211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data!$X$5</c15:sqref>
                        </c15:formulaRef>
                      </c:ext>
                    </c:extLst>
                    <c:strCache>
                      <c:ptCount val="1"/>
                      <c:pt idx="0">
                        <c:v>fmo-2K;4K</c:v>
                      </c:pt>
                    </c:strCache>
                  </c:strRef>
                </c:tx>
                <c:spPr>
                  <a:ln w="50800" cap="rnd">
                    <a:solidFill>
                      <a:srgbClr val="9966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8"/>
                  <c:spPr>
                    <a:solidFill>
                      <a:srgbClr val="996600"/>
                    </a:solidFill>
                    <a:ln w="9525">
                      <a:solidFill>
                        <a:srgbClr val="99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data!$X$6:$X$38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72.727272727272734</c:v>
                      </c:pt>
                      <c:pt idx="5" formatCode="0">
                        <c:v>72.727272727272734</c:v>
                      </c:pt>
                      <c:pt idx="6" formatCode="0">
                        <c:v>63.636363636363633</c:v>
                      </c:pt>
                      <c:pt idx="7" formatCode="0">
                        <c:v>45.454545454545453</c:v>
                      </c:pt>
                      <c:pt idx="8" formatCode="0">
                        <c:v>27.27272727272727</c:v>
                      </c:pt>
                      <c:pt idx="9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EBF3-4F6D-BBD1-8D77AA2D8211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data!$Z$5</c15:sqref>
                        </c15:formulaRef>
                      </c:ext>
                    </c:extLst>
                    <c:strCache>
                      <c:ptCount val="1"/>
                      <c:pt idx="0">
                        <c:v>fmo-2 OE sDR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data!$Z$6:$Z$38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93.548387096774192</c:v>
                      </c:pt>
                      <c:pt idx="5">
                        <c:v>88.709677419354833</c:v>
                      </c:pt>
                      <c:pt idx="6">
                        <c:v>87.096774193548384</c:v>
                      </c:pt>
                      <c:pt idx="7">
                        <c:v>83.870967741935488</c:v>
                      </c:pt>
                      <c:pt idx="8">
                        <c:v>80.645161290322577</c:v>
                      </c:pt>
                      <c:pt idx="9">
                        <c:v>74.193548387096769</c:v>
                      </c:pt>
                      <c:pt idx="10">
                        <c:v>66.129032258064512</c:v>
                      </c:pt>
                      <c:pt idx="11">
                        <c:v>61.29032258064516</c:v>
                      </c:pt>
                      <c:pt idx="12">
                        <c:v>50</c:v>
                      </c:pt>
                      <c:pt idx="13">
                        <c:v>45.161290322580641</c:v>
                      </c:pt>
                      <c:pt idx="14">
                        <c:v>19.35483870967742</c:v>
                      </c:pt>
                      <c:pt idx="15">
                        <c:v>8.064516129032258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EBF3-4F6D-BBD1-8D77AA2D8211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data!$AA$5</c15:sqref>
                        </c15:formulaRef>
                      </c:ext>
                    </c:extLst>
                    <c:strCache>
                      <c:ptCount val="1"/>
                      <c:pt idx="0">
                        <c:v>FMO-2 KO DR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0000"/>
                    </a:solidFill>
                    <a:ln w="9525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data!$AA$6:$AA$38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</c:v>
                      </c:pt>
                      <c:pt idx="5">
                        <c:v>86</c:v>
                      </c:pt>
                      <c:pt idx="6">
                        <c:v>75</c:v>
                      </c:pt>
                      <c:pt idx="7">
                        <c:v>62</c:v>
                      </c:pt>
                      <c:pt idx="8">
                        <c:v>52</c:v>
                      </c:pt>
                      <c:pt idx="9">
                        <c:v>36</c:v>
                      </c:pt>
                      <c:pt idx="10">
                        <c:v>20</c:v>
                      </c:pt>
                      <c:pt idx="11">
                        <c:v>5</c:v>
                      </c:pt>
                      <c:pt idx="12">
                        <c:v>1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EBF3-4F6D-BBD1-8D77AA2D8211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data!$AE$5</c15:sqref>
                        </c15:formulaRef>
                      </c:ext>
                    </c:extLst>
                    <c:strCache>
                      <c:ptCount val="1"/>
                      <c:pt idx="0">
                        <c:v>fmo-2O;4O</c:v>
                      </c:pt>
                    </c:strCache>
                  </c:strRef>
                </c:tx>
                <c:spPr>
                  <a:ln w="50800" cap="rnd">
                    <a:solidFill>
                      <a:schemeClr val="accent6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data!$AE$6:$AE$38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95.604395604395606</c:v>
                      </c:pt>
                      <c:pt idx="5">
                        <c:v>94.505494505494497</c:v>
                      </c:pt>
                      <c:pt idx="6">
                        <c:v>92.307692307692307</c:v>
                      </c:pt>
                      <c:pt idx="7">
                        <c:v>90.109890109890117</c:v>
                      </c:pt>
                      <c:pt idx="8">
                        <c:v>86.813186813186817</c:v>
                      </c:pt>
                      <c:pt idx="9">
                        <c:v>82.417582417582409</c:v>
                      </c:pt>
                      <c:pt idx="10">
                        <c:v>78.021978021978029</c:v>
                      </c:pt>
                      <c:pt idx="11">
                        <c:v>74.72527472527473</c:v>
                      </c:pt>
                      <c:pt idx="12">
                        <c:v>69.230769230769226</c:v>
                      </c:pt>
                      <c:pt idx="13">
                        <c:v>58.241758241758248</c:v>
                      </c:pt>
                      <c:pt idx="14">
                        <c:v>31.868131868131865</c:v>
                      </c:pt>
                      <c:pt idx="15">
                        <c:v>15.384615384615385</c:v>
                      </c:pt>
                      <c:pt idx="16" formatCode="General">
                        <c:v>4.395604395604396</c:v>
                      </c:pt>
                      <c:pt idx="17" formatCode="General">
                        <c:v>1.098901098901099</c:v>
                      </c:pt>
                      <c:pt idx="18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EBF3-4F6D-BBD1-8D77AA2D8211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data!$AF$5</c15:sqref>
                        </c15:formulaRef>
                      </c:ext>
                    </c:extLst>
                    <c:strCache>
                      <c:ptCount val="1"/>
                      <c:pt idx="0">
                        <c:v>fmo-2O;4K</c:v>
                      </c:pt>
                    </c:strCache>
                  </c:strRef>
                </c:tx>
                <c:spPr>
                  <a:ln w="50800" cap="rnd">
                    <a:solidFill>
                      <a:srgbClr val="38E1F8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38E1F8"/>
                    </a:solidFill>
                    <a:ln w="9525">
                      <a:solidFill>
                        <a:srgbClr val="38E1F8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data!$AF$6:$AF$38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94.936708860759495</c:v>
                      </c:pt>
                      <c:pt idx="5">
                        <c:v>91.139240506329116</c:v>
                      </c:pt>
                      <c:pt idx="6">
                        <c:v>82.278481012658233</c:v>
                      </c:pt>
                      <c:pt idx="7">
                        <c:v>56.962025316455701</c:v>
                      </c:pt>
                      <c:pt idx="8">
                        <c:v>43.037974683544306</c:v>
                      </c:pt>
                      <c:pt idx="9">
                        <c:v>22.784810126582279</c:v>
                      </c:pt>
                      <c:pt idx="10">
                        <c:v>8.8607594936708853</c:v>
                      </c:pt>
                      <c:pt idx="11">
                        <c:v>2.5316455696202533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EBF3-4F6D-BBD1-8D77AA2D8211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data!$AG$5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data!$AG$6:$AG$38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94.117647058823522</c:v>
                      </c:pt>
                      <c:pt idx="5">
                        <c:v>88.235294117647058</c:v>
                      </c:pt>
                      <c:pt idx="6">
                        <c:v>83.82352941176471</c:v>
                      </c:pt>
                      <c:pt idx="7">
                        <c:v>76.470588235294116</c:v>
                      </c:pt>
                      <c:pt idx="8">
                        <c:v>72.058823529411768</c:v>
                      </c:pt>
                      <c:pt idx="9">
                        <c:v>67.64705882352942</c:v>
                      </c:pt>
                      <c:pt idx="10">
                        <c:v>52.941176470588239</c:v>
                      </c:pt>
                      <c:pt idx="11">
                        <c:v>35.294117647058826</c:v>
                      </c:pt>
                      <c:pt idx="12">
                        <c:v>11.76470588235294</c:v>
                      </c:pt>
                      <c:pt idx="13">
                        <c:v>1.4705882352941175</c:v>
                      </c:pt>
                      <c:pt idx="14">
                        <c:v>1.4705882352941175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EBF3-4F6D-BBD1-8D77AA2D8211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data!$AH$5</c15:sqref>
                        </c15:formulaRef>
                      </c:ext>
                    </c:extLst>
                    <c:strCache>
                      <c:ptCount val="1"/>
                      <c:pt idx="0">
                        <c:v>fmo-2K;4K</c:v>
                      </c:pt>
                    </c:strCache>
                  </c:strRef>
                </c:tx>
                <c:spPr>
                  <a:ln w="50800" cap="rnd">
                    <a:solidFill>
                      <a:srgbClr val="9966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996600"/>
                    </a:solidFill>
                    <a:ln w="9525">
                      <a:solidFill>
                        <a:srgbClr val="99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data!$AH$6:$AH$38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97.61904761904762</c:v>
                      </c:pt>
                      <c:pt idx="5">
                        <c:v>92.857142857142861</c:v>
                      </c:pt>
                      <c:pt idx="6">
                        <c:v>73.80952380952381</c:v>
                      </c:pt>
                      <c:pt idx="7">
                        <c:v>61.904761904761905</c:v>
                      </c:pt>
                      <c:pt idx="8">
                        <c:v>42.857142857142854</c:v>
                      </c:pt>
                      <c:pt idx="9">
                        <c:v>7.1428571428571423</c:v>
                      </c:pt>
                      <c:pt idx="10">
                        <c:v>2.3809523809523809</c:v>
                      </c:pt>
                      <c:pt idx="11">
                        <c:v>2.3809523809523809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EBF3-4F6D-BBD1-8D77AA2D8211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Age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24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Live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animals (%)</a:t>
                </a:r>
                <a:endParaRPr lang="en-US" sz="24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 w="25400">
          <a:solidFill>
            <a:schemeClr val="bg1"/>
          </a:solidFill>
        </a:ln>
        <a:effectLst/>
      </c:spPr>
    </c:plotArea>
    <c:legend>
      <c:legendPos val="b"/>
      <c:layout>
        <c:manualLayout>
          <c:xMode val="edge"/>
          <c:yMode val="edge"/>
          <c:x val="0.13618099643374174"/>
          <c:y val="0.2265185190206799"/>
          <c:w val="0.15709254616715512"/>
          <c:h val="0.5549020578196128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24059670533919"/>
          <c:y val="6.1127798771453794E-2"/>
          <c:w val="0.63656438606100207"/>
          <c:h val="0.7639657072464251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data!$O$5</c:f>
              <c:strCache>
                <c:ptCount val="1"/>
                <c:pt idx="0">
                  <c:v>Wild-Type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38100">
                <a:solidFill>
                  <a:schemeClr val="tx1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data!$O$6:$O$38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92.857142857142861</c:v>
                </c:pt>
                <c:pt idx="5" formatCode="0">
                  <c:v>86.904761904761912</c:v>
                </c:pt>
                <c:pt idx="6" formatCode="0">
                  <c:v>73.80952380952381</c:v>
                </c:pt>
                <c:pt idx="7" formatCode="0">
                  <c:v>58.333333333333336</c:v>
                </c:pt>
                <c:pt idx="8" formatCode="0">
                  <c:v>46.428571428571431</c:v>
                </c:pt>
                <c:pt idx="9" formatCode="0">
                  <c:v>32.142857142857146</c:v>
                </c:pt>
                <c:pt idx="10" formatCode="0">
                  <c:v>13.095238095238097</c:v>
                </c:pt>
                <c:pt idx="11" formatCode="0">
                  <c:v>1.1904761904761905</c:v>
                </c:pt>
                <c:pt idx="12" formatCode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08A-4406-9DFE-FF3CE477040D}"/>
            </c:ext>
          </c:extLst>
        </c:ser>
        <c:ser>
          <c:idx val="4"/>
          <c:order val="1"/>
          <c:tx>
            <c:strRef>
              <c:f>data!$P$5</c:f>
              <c:strCache>
                <c:ptCount val="1"/>
                <c:pt idx="0">
                  <c:v>fmo-2 OE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38100">
                <a:solidFill>
                  <a:schemeClr val="accent5"/>
                </a:solidFill>
                <a:prstDash val="dash"/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data!$P$6:$P$38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95.238095238095227</c:v>
                </c:pt>
                <c:pt idx="6">
                  <c:v>85.714285714285708</c:v>
                </c:pt>
                <c:pt idx="7">
                  <c:v>80.952380952380949</c:v>
                </c:pt>
                <c:pt idx="8">
                  <c:v>71.428571428571431</c:v>
                </c:pt>
                <c:pt idx="9">
                  <c:v>61.904761904761905</c:v>
                </c:pt>
                <c:pt idx="10">
                  <c:v>52.380952380952387</c:v>
                </c:pt>
                <c:pt idx="11">
                  <c:v>42.857142857142854</c:v>
                </c:pt>
                <c:pt idx="12">
                  <c:v>33.333333333333329</c:v>
                </c:pt>
                <c:pt idx="13">
                  <c:v>9.5238095238095237</c:v>
                </c:pt>
                <c:pt idx="14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8-E08A-4406-9DFE-FF3CE477040D}"/>
            </c:ext>
          </c:extLst>
        </c:ser>
        <c:ser>
          <c:idx val="6"/>
          <c:order val="5"/>
          <c:tx>
            <c:strRef>
              <c:f>data!$T$5</c:f>
              <c:strCache>
                <c:ptCount val="1"/>
                <c:pt idx="0">
                  <c:v>fmo-4 OE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bg2">
                  <a:lumMod val="75000"/>
                </a:schemeClr>
              </a:solidFill>
              <a:prstDash val="solid"/>
              <a:round/>
            </a:ln>
            <a:effectLst/>
          </c:spPr>
          <c:marker>
            <c:symbol val="circle"/>
            <c:size val="7"/>
            <c:spPr>
              <a:solidFill>
                <a:schemeClr val="bg2">
                  <a:lumMod val="75000"/>
                </a:schemeClr>
              </a:solidFill>
              <a:ln w="38100">
                <a:solidFill>
                  <a:schemeClr val="bg2">
                    <a:lumMod val="75000"/>
                  </a:schemeClr>
                </a:solidFill>
                <a:prstDash val="solid"/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data!$T$6:$T$38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95.50561797752809</c:v>
                </c:pt>
                <c:pt idx="5">
                  <c:v>92.134831460674164</c:v>
                </c:pt>
                <c:pt idx="6">
                  <c:v>86.516853932584269</c:v>
                </c:pt>
                <c:pt idx="7">
                  <c:v>77.528089887640448</c:v>
                </c:pt>
                <c:pt idx="8">
                  <c:v>65.168539325842701</c:v>
                </c:pt>
                <c:pt idx="9">
                  <c:v>56.17977528089888</c:v>
                </c:pt>
                <c:pt idx="10">
                  <c:v>41.573033707865171</c:v>
                </c:pt>
                <c:pt idx="11">
                  <c:v>22.471910112359549</c:v>
                </c:pt>
                <c:pt idx="12">
                  <c:v>11.235955056179774</c:v>
                </c:pt>
                <c:pt idx="13">
                  <c:v>1.1235955056179776</c:v>
                </c:pt>
                <c:pt idx="14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E08A-4406-9DFE-FF3CE477040D}"/>
            </c:ext>
          </c:extLst>
        </c:ser>
        <c:ser>
          <c:idx val="7"/>
          <c:order val="7"/>
          <c:tx>
            <c:strRef>
              <c:f>data!$V$5</c:f>
              <c:strCache>
                <c:ptCount val="1"/>
                <c:pt idx="0">
                  <c:v>fmo-2OE;4OE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accent6"/>
              </a:solidFill>
              <a:prstDash val="solid"/>
              <a:round/>
            </a:ln>
            <a:effectLst/>
          </c:spPr>
          <c:marker>
            <c:symbol val="circle"/>
            <c:size val="6"/>
            <c:spPr>
              <a:solidFill>
                <a:schemeClr val="accent6"/>
              </a:solidFill>
              <a:ln w="38100">
                <a:solidFill>
                  <a:schemeClr val="accent6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data!$V$6:$V$38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97.794117647058826</c:v>
                </c:pt>
                <c:pt idx="5">
                  <c:v>94.85294117647058</c:v>
                </c:pt>
                <c:pt idx="6">
                  <c:v>91.17647058823529</c:v>
                </c:pt>
                <c:pt idx="7">
                  <c:v>85.294117647058826</c:v>
                </c:pt>
                <c:pt idx="8">
                  <c:v>80.14705882352942</c:v>
                </c:pt>
                <c:pt idx="9">
                  <c:v>70.588235294117652</c:v>
                </c:pt>
                <c:pt idx="10">
                  <c:v>58.82352941176471</c:v>
                </c:pt>
                <c:pt idx="11">
                  <c:v>49.264705882352942</c:v>
                </c:pt>
                <c:pt idx="12">
                  <c:v>32.352941176470587</c:v>
                </c:pt>
                <c:pt idx="13">
                  <c:v>11.76470588235294</c:v>
                </c:pt>
                <c:pt idx="14">
                  <c:v>5.1470588235294112</c:v>
                </c:pt>
                <c:pt idx="15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B-E08A-4406-9DFE-FF3CE477040D}"/>
            </c:ext>
          </c:extLst>
        </c:ser>
        <c:ser>
          <c:idx val="10"/>
          <c:order val="10"/>
          <c:tx>
            <c:strRef>
              <c:f>data!$Y$5</c:f>
              <c:strCache>
                <c:ptCount val="1"/>
                <c:pt idx="0">
                  <c:v>Wild-Type DR</c:v>
                </c:pt>
              </c:strCache>
            </c:strRef>
          </c:tx>
          <c:spPr>
            <a:ln w="508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data!$Y$6:$Y$38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92.307692307692307</c:v>
                </c:pt>
                <c:pt idx="5">
                  <c:v>89.743589743589752</c:v>
                </c:pt>
                <c:pt idx="6">
                  <c:v>84.615384615384613</c:v>
                </c:pt>
                <c:pt idx="7">
                  <c:v>76.923076923076934</c:v>
                </c:pt>
                <c:pt idx="8">
                  <c:v>69.230769230769226</c:v>
                </c:pt>
                <c:pt idx="9">
                  <c:v>64.102564102564102</c:v>
                </c:pt>
                <c:pt idx="10">
                  <c:v>56.410256410256409</c:v>
                </c:pt>
                <c:pt idx="11">
                  <c:v>43.589743589743591</c:v>
                </c:pt>
                <c:pt idx="12">
                  <c:v>35.897435897435898</c:v>
                </c:pt>
                <c:pt idx="13">
                  <c:v>28.205128205128204</c:v>
                </c:pt>
                <c:pt idx="14">
                  <c:v>5.1282051282051277</c:v>
                </c:pt>
                <c:pt idx="15">
                  <c:v>2.5641025641025639</c:v>
                </c:pt>
                <c:pt idx="1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E08A-4406-9DFE-FF3CE477040D}"/>
            </c:ext>
          </c:extLst>
        </c:ser>
        <c:ser>
          <c:idx val="11"/>
          <c:order val="11"/>
          <c:tx>
            <c:strRef>
              <c:f>data!$Z$5</c:f>
              <c:strCache>
                <c:ptCount val="1"/>
                <c:pt idx="0">
                  <c:v>fmo-2 OE sDR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accent5"/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data!$Z$6:$Z$38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93.548387096774192</c:v>
                </c:pt>
                <c:pt idx="5">
                  <c:v>88.709677419354833</c:v>
                </c:pt>
                <c:pt idx="6">
                  <c:v>87.096774193548384</c:v>
                </c:pt>
                <c:pt idx="7">
                  <c:v>83.870967741935488</c:v>
                </c:pt>
                <c:pt idx="8">
                  <c:v>80.645161290322577</c:v>
                </c:pt>
                <c:pt idx="9">
                  <c:v>74.193548387096769</c:v>
                </c:pt>
                <c:pt idx="10">
                  <c:v>66.129032258064512</c:v>
                </c:pt>
                <c:pt idx="11">
                  <c:v>61.29032258064516</c:v>
                </c:pt>
                <c:pt idx="12">
                  <c:v>50</c:v>
                </c:pt>
                <c:pt idx="13">
                  <c:v>45.161290322580641</c:v>
                </c:pt>
                <c:pt idx="14">
                  <c:v>19.35483870967742</c:v>
                </c:pt>
                <c:pt idx="15">
                  <c:v>8.064516129032258</c:v>
                </c:pt>
                <c:pt idx="16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E-E08A-4406-9DFE-FF3CE477040D}"/>
            </c:ext>
          </c:extLst>
        </c:ser>
        <c:ser>
          <c:idx val="15"/>
          <c:order val="15"/>
          <c:tx>
            <c:strRef>
              <c:f>data!$AD$5</c:f>
              <c:strCache>
                <c:ptCount val="1"/>
                <c:pt idx="0">
                  <c:v>fmo-4 OE DR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bg2">
                  <a:lumMod val="75000"/>
                </a:schemeClr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chemeClr val="bg2">
                  <a:lumMod val="75000"/>
                </a:schemeClr>
              </a:solidFill>
              <a:ln w="9525">
                <a:solidFill>
                  <a:schemeClr val="bg2">
                    <a:lumMod val="75000"/>
                  </a:schemeClr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data!$AD$6:$AD$38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95.495495495495504</c:v>
                </c:pt>
                <c:pt idx="5" formatCode="0">
                  <c:v>90.990990990990994</c:v>
                </c:pt>
                <c:pt idx="6" formatCode="0">
                  <c:v>87.387387387387378</c:v>
                </c:pt>
                <c:pt idx="7" formatCode="0">
                  <c:v>82.882882882882882</c:v>
                </c:pt>
                <c:pt idx="8" formatCode="0">
                  <c:v>78.378378378378372</c:v>
                </c:pt>
                <c:pt idx="9" formatCode="0">
                  <c:v>72.972972972972968</c:v>
                </c:pt>
                <c:pt idx="10" formatCode="0">
                  <c:v>66.666666666666657</c:v>
                </c:pt>
                <c:pt idx="11" formatCode="0">
                  <c:v>54.954954954954957</c:v>
                </c:pt>
                <c:pt idx="12" formatCode="0">
                  <c:v>44.144144144144143</c:v>
                </c:pt>
                <c:pt idx="13" formatCode="0">
                  <c:v>29.72972972972973</c:v>
                </c:pt>
                <c:pt idx="14" formatCode="0">
                  <c:v>13.513513513513514</c:v>
                </c:pt>
                <c:pt idx="15" formatCode="0">
                  <c:v>3.6036036036036037</c:v>
                </c:pt>
                <c:pt idx="16" formatCode="0">
                  <c:v>0</c:v>
                </c:pt>
              </c:numCache>
              <c:extLst xmlns:c15="http://schemas.microsoft.com/office/drawing/2012/chart"/>
            </c:numRef>
          </c:yVal>
          <c:smooth val="0"/>
          <c:extLst>
            <c:ext xmlns:c16="http://schemas.microsoft.com/office/drawing/2014/chart" uri="{C3380CC4-5D6E-409C-BE32-E72D297353CC}">
              <c16:uniqueId val="{00000007-E08A-4406-9DFE-FF3CE477040D}"/>
            </c:ext>
          </c:extLst>
        </c:ser>
        <c:ser>
          <c:idx val="16"/>
          <c:order val="16"/>
          <c:tx>
            <c:strRef>
              <c:f>data!$AE$5</c:f>
              <c:strCache>
                <c:ptCount val="1"/>
                <c:pt idx="0">
                  <c:v>fmo-2O;4O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accent6"/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data!$AE$6:$AE$38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95.604395604395606</c:v>
                </c:pt>
                <c:pt idx="5">
                  <c:v>94.505494505494497</c:v>
                </c:pt>
                <c:pt idx="6">
                  <c:v>92.307692307692307</c:v>
                </c:pt>
                <c:pt idx="7">
                  <c:v>90.109890109890117</c:v>
                </c:pt>
                <c:pt idx="8">
                  <c:v>86.813186813186817</c:v>
                </c:pt>
                <c:pt idx="9">
                  <c:v>82.417582417582409</c:v>
                </c:pt>
                <c:pt idx="10">
                  <c:v>78.021978021978029</c:v>
                </c:pt>
                <c:pt idx="11">
                  <c:v>74.72527472527473</c:v>
                </c:pt>
                <c:pt idx="12">
                  <c:v>69.230769230769226</c:v>
                </c:pt>
                <c:pt idx="13">
                  <c:v>58.241758241758248</c:v>
                </c:pt>
                <c:pt idx="14">
                  <c:v>31.868131868131865</c:v>
                </c:pt>
                <c:pt idx="15">
                  <c:v>15.384615384615385</c:v>
                </c:pt>
                <c:pt idx="16" formatCode="General">
                  <c:v>4.395604395604396</c:v>
                </c:pt>
                <c:pt idx="17" formatCode="General">
                  <c:v>1.098901098901099</c:v>
                </c:pt>
                <c:pt idx="18" formatCode="General">
                  <c:v>0</c:v>
                </c:pt>
              </c:numCache>
              <c:extLst xmlns:c15="http://schemas.microsoft.com/office/drawing/2012/chart"/>
            </c:numRef>
          </c:yVal>
          <c:smooth val="0"/>
          <c:extLst>
            <c:ext xmlns:c16="http://schemas.microsoft.com/office/drawing/2014/chart" uri="{C3380CC4-5D6E-409C-BE32-E72D297353CC}">
              <c16:uniqueId val="{00000010-E08A-4406-9DFE-FF3CE47704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2"/>
                <c:tx>
                  <c:strRef>
                    <c:extLst>
                      <c:ext uri="{02D57815-91ED-43cb-92C2-25804820EDAC}">
                        <c15:formulaRef>
                          <c15:sqref>data!$Q$5</c15:sqref>
                        </c15:formulaRef>
                      </c:ext>
                    </c:extLst>
                    <c:strCache>
                      <c:ptCount val="1"/>
                      <c:pt idx="0">
                        <c:v>FMO-2 KO Fed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FF0000"/>
                    </a:solidFill>
                    <a:ln w="38100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data!$Q$6:$Q$38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88.888888888888886</c:v>
                      </c:pt>
                      <c:pt idx="5">
                        <c:v>77.777777777777786</c:v>
                      </c:pt>
                      <c:pt idx="6">
                        <c:v>72.222222222222214</c:v>
                      </c:pt>
                      <c:pt idx="7">
                        <c:v>61.111111111111114</c:v>
                      </c:pt>
                      <c:pt idx="8">
                        <c:v>44.444444444444443</c:v>
                      </c:pt>
                      <c:pt idx="9">
                        <c:v>27.777777777777779</c:v>
                      </c:pt>
                      <c:pt idx="10">
                        <c:v>11.111111111111111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9-E08A-4406-9DFE-FF3CE477040D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data!$R$5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B9179E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B9179E"/>
                    </a:solidFill>
                    <a:ln w="50800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data!$R$6:$R$38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96.511627906976756</c:v>
                      </c:pt>
                      <c:pt idx="5">
                        <c:v>90.697674418604649</c:v>
                      </c:pt>
                      <c:pt idx="6">
                        <c:v>79.069767441860463</c:v>
                      </c:pt>
                      <c:pt idx="7">
                        <c:v>63.953488372093027</c:v>
                      </c:pt>
                      <c:pt idx="8">
                        <c:v>50</c:v>
                      </c:pt>
                      <c:pt idx="9">
                        <c:v>34.883720930232556</c:v>
                      </c:pt>
                      <c:pt idx="10">
                        <c:v>17.441860465116278</c:v>
                      </c:pt>
                      <c:pt idx="11">
                        <c:v>4.6511627906976747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E08A-4406-9DFE-FF3CE477040D}"/>
                  </c:ext>
                </c:extLst>
              </c15:ser>
            </c15:filteredScatterSeries>
            <c15:filteredScatterSeries>
              <c15:ser>
                <c:idx val="2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data!$S$5</c15:sqref>
                        </c15:formulaRef>
                      </c:ext>
                    </c:extLst>
                    <c:strCache>
                      <c:ptCount val="1"/>
                      <c:pt idx="0">
                        <c:v>fmo-4 KO</c:v>
                      </c:pt>
                    </c:strCache>
                  </c:strRef>
                </c:tx>
                <c:spPr>
                  <a:ln w="50800" cap="rnd">
                    <a:solidFill>
                      <a:srgbClr val="FFC0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38100">
                      <a:solidFill>
                        <a:srgbClr val="FFC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data!$S$6:$S$38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94.656488549618317</c:v>
                      </c:pt>
                      <c:pt idx="5">
                        <c:v>88.549618320610691</c:v>
                      </c:pt>
                      <c:pt idx="6">
                        <c:v>76.335877862595424</c:v>
                      </c:pt>
                      <c:pt idx="7">
                        <c:v>63.358778625954194</c:v>
                      </c:pt>
                      <c:pt idx="8">
                        <c:v>50.381679389312971</c:v>
                      </c:pt>
                      <c:pt idx="9">
                        <c:v>32.824427480916029</c:v>
                      </c:pt>
                      <c:pt idx="10">
                        <c:v>15.267175572519085</c:v>
                      </c:pt>
                      <c:pt idx="11">
                        <c:v>4.5801526717557248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E08A-4406-9DFE-FF3CE477040D}"/>
                  </c:ext>
                </c:extLst>
              </c15:ser>
            </c15:filteredScatterSeries>
            <c15:filteredScatterSeries>
              <c15:ser>
                <c:idx val="5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1"/>
                    </a:solidFill>
                    <a:ln w="38100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data!$U$6:$U$38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94.545454545454547</c:v>
                      </c:pt>
                      <c:pt idx="5">
                        <c:v>85.454545454545453</c:v>
                      </c:pt>
                      <c:pt idx="6">
                        <c:v>74.545454545454547</c:v>
                      </c:pt>
                      <c:pt idx="7">
                        <c:v>61.818181818181813</c:v>
                      </c:pt>
                      <c:pt idx="8">
                        <c:v>50.909090909090907</c:v>
                      </c:pt>
                      <c:pt idx="9">
                        <c:v>29.09090909090909</c:v>
                      </c:pt>
                      <c:pt idx="10">
                        <c:v>9.0909090909090917</c:v>
                      </c:pt>
                      <c:pt idx="11">
                        <c:v>3.6363636363636362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E08A-4406-9DFE-FF3CE477040D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data!$W$5</c15:sqref>
                        </c15:formulaRef>
                      </c:ext>
                    </c:extLst>
                    <c:strCache>
                      <c:ptCount val="1"/>
                      <c:pt idx="0">
                        <c:v>fmo-2OE;4KO</c:v>
                      </c:pt>
                    </c:strCache>
                  </c:strRef>
                </c:tx>
                <c:spPr>
                  <a:ln w="50800" cap="rnd">
                    <a:solidFill>
                      <a:srgbClr val="38E1F8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rgbClr val="38E1F8"/>
                    </a:solidFill>
                    <a:ln w="38100">
                      <a:solidFill>
                        <a:srgbClr val="38E1F8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data!$W$6:$W$38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92.631578947368425</c:v>
                      </c:pt>
                      <c:pt idx="5">
                        <c:v>85.263157894736835</c:v>
                      </c:pt>
                      <c:pt idx="6">
                        <c:v>74.73684210526315</c:v>
                      </c:pt>
                      <c:pt idx="7">
                        <c:v>64.21052631578948</c:v>
                      </c:pt>
                      <c:pt idx="8">
                        <c:v>48.421052631578945</c:v>
                      </c:pt>
                      <c:pt idx="9">
                        <c:v>23.157894736842106</c:v>
                      </c:pt>
                      <c:pt idx="10">
                        <c:v>6.3157894736842106</c:v>
                      </c:pt>
                      <c:pt idx="11">
                        <c:v>1.0526315789473684</c:v>
                      </c:pt>
                      <c:pt idx="12">
                        <c:v>1.0526315789473684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E08A-4406-9DFE-FF3CE477040D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data!$X$5</c15:sqref>
                        </c15:formulaRef>
                      </c:ext>
                    </c:extLst>
                    <c:strCache>
                      <c:ptCount val="1"/>
                      <c:pt idx="0">
                        <c:v>fmo-2K;4K</c:v>
                      </c:pt>
                    </c:strCache>
                  </c:strRef>
                </c:tx>
                <c:spPr>
                  <a:ln w="50800" cap="rnd">
                    <a:solidFill>
                      <a:srgbClr val="9966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8"/>
                  <c:spPr>
                    <a:solidFill>
                      <a:srgbClr val="996600"/>
                    </a:solidFill>
                    <a:ln w="9525">
                      <a:solidFill>
                        <a:srgbClr val="99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data!$X$6:$X$38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72.727272727272734</c:v>
                      </c:pt>
                      <c:pt idx="5" formatCode="0">
                        <c:v>72.727272727272734</c:v>
                      </c:pt>
                      <c:pt idx="6" formatCode="0">
                        <c:v>63.636363636363633</c:v>
                      </c:pt>
                      <c:pt idx="7" formatCode="0">
                        <c:v>45.454545454545453</c:v>
                      </c:pt>
                      <c:pt idx="8" formatCode="0">
                        <c:v>27.27272727272727</c:v>
                      </c:pt>
                      <c:pt idx="9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E08A-4406-9DFE-FF3CE477040D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data!$AA$5</c15:sqref>
                        </c15:formulaRef>
                      </c:ext>
                    </c:extLst>
                    <c:strCache>
                      <c:ptCount val="1"/>
                      <c:pt idx="0">
                        <c:v>FMO-2 KO DR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0000"/>
                    </a:solidFill>
                    <a:ln w="9525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data!$AA$6:$AA$38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</c:v>
                      </c:pt>
                      <c:pt idx="5">
                        <c:v>86</c:v>
                      </c:pt>
                      <c:pt idx="6">
                        <c:v>75</c:v>
                      </c:pt>
                      <c:pt idx="7">
                        <c:v>62</c:v>
                      </c:pt>
                      <c:pt idx="8">
                        <c:v>52</c:v>
                      </c:pt>
                      <c:pt idx="9">
                        <c:v>36</c:v>
                      </c:pt>
                      <c:pt idx="10">
                        <c:v>20</c:v>
                      </c:pt>
                      <c:pt idx="11">
                        <c:v>5</c:v>
                      </c:pt>
                      <c:pt idx="12">
                        <c:v>1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E08A-4406-9DFE-FF3CE477040D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data!$AB$5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B9179E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B9179E"/>
                    </a:solidFill>
                    <a:ln w="9525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data!$AB$6:$AB$38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89.85507246376811</c:v>
                      </c:pt>
                      <c:pt idx="5">
                        <c:v>84.05797101449275</c:v>
                      </c:pt>
                      <c:pt idx="6">
                        <c:v>73.91304347826086</c:v>
                      </c:pt>
                      <c:pt idx="7">
                        <c:v>60.869565217391312</c:v>
                      </c:pt>
                      <c:pt idx="8">
                        <c:v>57.971014492753625</c:v>
                      </c:pt>
                      <c:pt idx="9">
                        <c:v>55.072463768115945</c:v>
                      </c:pt>
                      <c:pt idx="10">
                        <c:v>39.130434782608695</c:v>
                      </c:pt>
                      <c:pt idx="11">
                        <c:v>33.333333333333329</c:v>
                      </c:pt>
                      <c:pt idx="12">
                        <c:v>10.144927536231885</c:v>
                      </c:pt>
                      <c:pt idx="13">
                        <c:v>2.8985507246376812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E08A-4406-9DFE-FF3CE477040D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data!$AC$5</c15:sqref>
                        </c15:formulaRef>
                      </c:ext>
                    </c:extLst>
                    <c:strCache>
                      <c:ptCount val="1"/>
                      <c:pt idx="0">
                        <c:v>fmo-4 KO DR</c:v>
                      </c:pt>
                    </c:strCache>
                  </c:strRef>
                </c:tx>
                <c:spPr>
                  <a:ln w="50800" cap="rnd">
                    <a:solidFill>
                      <a:srgbClr val="FFC0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FFC000"/>
                    </a:solidFill>
                    <a:ln w="9525">
                      <a:solidFill>
                        <a:srgbClr val="FFC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data!$AC$6:$AC$38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</c:v>
                      </c:pt>
                      <c:pt idx="5">
                        <c:v>85</c:v>
                      </c:pt>
                      <c:pt idx="6">
                        <c:v>82</c:v>
                      </c:pt>
                      <c:pt idx="7">
                        <c:v>75</c:v>
                      </c:pt>
                      <c:pt idx="8">
                        <c:v>57</c:v>
                      </c:pt>
                      <c:pt idx="9">
                        <c:v>45</c:v>
                      </c:pt>
                      <c:pt idx="10">
                        <c:v>26</c:v>
                      </c:pt>
                      <c:pt idx="11">
                        <c:v>12</c:v>
                      </c:pt>
                      <c:pt idx="12">
                        <c:v>2.7027027027027026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E08A-4406-9DFE-FF3CE477040D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data!$AF$5</c15:sqref>
                        </c15:formulaRef>
                      </c:ext>
                    </c:extLst>
                    <c:strCache>
                      <c:ptCount val="1"/>
                      <c:pt idx="0">
                        <c:v>fmo-2O;4K</c:v>
                      </c:pt>
                    </c:strCache>
                  </c:strRef>
                </c:tx>
                <c:spPr>
                  <a:ln w="50800" cap="rnd">
                    <a:solidFill>
                      <a:srgbClr val="38E1F8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38E1F8"/>
                    </a:solidFill>
                    <a:ln w="9525">
                      <a:solidFill>
                        <a:srgbClr val="38E1F8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data!$AF$6:$AF$38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94.936708860759495</c:v>
                      </c:pt>
                      <c:pt idx="5">
                        <c:v>91.139240506329116</c:v>
                      </c:pt>
                      <c:pt idx="6">
                        <c:v>82.278481012658233</c:v>
                      </c:pt>
                      <c:pt idx="7">
                        <c:v>56.962025316455701</c:v>
                      </c:pt>
                      <c:pt idx="8">
                        <c:v>43.037974683544306</c:v>
                      </c:pt>
                      <c:pt idx="9">
                        <c:v>22.784810126582279</c:v>
                      </c:pt>
                      <c:pt idx="10">
                        <c:v>8.8607594936708853</c:v>
                      </c:pt>
                      <c:pt idx="11">
                        <c:v>2.5316455696202533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E08A-4406-9DFE-FF3CE477040D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data!$AG$5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data!$AG$6:$AG$38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94.117647058823522</c:v>
                      </c:pt>
                      <c:pt idx="5">
                        <c:v>88.235294117647058</c:v>
                      </c:pt>
                      <c:pt idx="6">
                        <c:v>83.82352941176471</c:v>
                      </c:pt>
                      <c:pt idx="7">
                        <c:v>76.470588235294116</c:v>
                      </c:pt>
                      <c:pt idx="8">
                        <c:v>72.058823529411768</c:v>
                      </c:pt>
                      <c:pt idx="9">
                        <c:v>67.64705882352942</c:v>
                      </c:pt>
                      <c:pt idx="10">
                        <c:v>52.941176470588239</c:v>
                      </c:pt>
                      <c:pt idx="11">
                        <c:v>35.294117647058826</c:v>
                      </c:pt>
                      <c:pt idx="12">
                        <c:v>11.76470588235294</c:v>
                      </c:pt>
                      <c:pt idx="13">
                        <c:v>1.4705882352941175</c:v>
                      </c:pt>
                      <c:pt idx="14">
                        <c:v>1.4705882352941175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E08A-4406-9DFE-FF3CE477040D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data!$AH$5</c15:sqref>
                        </c15:formulaRef>
                      </c:ext>
                    </c:extLst>
                    <c:strCache>
                      <c:ptCount val="1"/>
                      <c:pt idx="0">
                        <c:v>fmo-2K;4K</c:v>
                      </c:pt>
                    </c:strCache>
                  </c:strRef>
                </c:tx>
                <c:spPr>
                  <a:ln w="50800" cap="rnd">
                    <a:solidFill>
                      <a:srgbClr val="9966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996600"/>
                    </a:solidFill>
                    <a:ln w="9525">
                      <a:solidFill>
                        <a:srgbClr val="99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data!$AH$6:$AH$38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97.61904761904762</c:v>
                      </c:pt>
                      <c:pt idx="5">
                        <c:v>92.857142857142861</c:v>
                      </c:pt>
                      <c:pt idx="6">
                        <c:v>73.80952380952381</c:v>
                      </c:pt>
                      <c:pt idx="7">
                        <c:v>61.904761904761905</c:v>
                      </c:pt>
                      <c:pt idx="8">
                        <c:v>42.857142857142854</c:v>
                      </c:pt>
                      <c:pt idx="9">
                        <c:v>7.1428571428571423</c:v>
                      </c:pt>
                      <c:pt idx="10">
                        <c:v>2.3809523809523809</c:v>
                      </c:pt>
                      <c:pt idx="11">
                        <c:v>2.3809523809523809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E08A-4406-9DFE-FF3CE477040D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Age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24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  <c:majorUnit val="5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Live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animals (%)</a:t>
                </a:r>
                <a:endParaRPr lang="en-US" sz="24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 w="25400">
          <a:solidFill>
            <a:schemeClr val="bg1"/>
          </a:solidFill>
        </a:ln>
        <a:effectLst/>
      </c:spPr>
    </c:plotArea>
    <c:legend>
      <c:legendPos val="b"/>
      <c:layout>
        <c:manualLayout>
          <c:xMode val="edge"/>
          <c:yMode val="edge"/>
          <c:x val="0.14335588432611845"/>
          <c:y val="0.22824043034224678"/>
          <c:w val="0.15260824123441971"/>
          <c:h val="0.5721211710352822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923359121193765"/>
          <c:y val="4.3777664621575299E-2"/>
          <c:w val="0.63656438606100207"/>
          <c:h val="0.7639657072464251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data!$O$5</c:f>
              <c:strCache>
                <c:ptCount val="1"/>
                <c:pt idx="0">
                  <c:v>Wild-Type</c:v>
                </c:pt>
              </c:strCache>
            </c:strRef>
          </c:tx>
          <c:spPr>
            <a:ln w="127000" cap="rnd">
              <a:solidFill>
                <a:schemeClr val="tx1"/>
              </a:solidFill>
              <a:round/>
            </a:ln>
            <a:effectLst/>
          </c:spPr>
          <c:marker>
            <c:symbol val="dash"/>
            <c:size val="16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data!$O$6:$O$38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92.857142857142861</c:v>
                </c:pt>
                <c:pt idx="5" formatCode="0">
                  <c:v>86.904761904761912</c:v>
                </c:pt>
                <c:pt idx="6" formatCode="0">
                  <c:v>73.80952380952381</c:v>
                </c:pt>
                <c:pt idx="7" formatCode="0">
                  <c:v>58.333333333333336</c:v>
                </c:pt>
                <c:pt idx="8" formatCode="0">
                  <c:v>46.428571428571431</c:v>
                </c:pt>
                <c:pt idx="9" formatCode="0">
                  <c:v>32.142857142857146</c:v>
                </c:pt>
                <c:pt idx="10" formatCode="0">
                  <c:v>13.095238095238097</c:v>
                </c:pt>
                <c:pt idx="11" formatCode="0">
                  <c:v>1.1904761904761905</c:v>
                </c:pt>
                <c:pt idx="12" formatCode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331-4B49-AFB1-6927106C9BDA}"/>
            </c:ext>
          </c:extLst>
        </c:ser>
        <c:ser>
          <c:idx val="2"/>
          <c:order val="2"/>
          <c:tx>
            <c:strRef>
              <c:f>data!$S$5</c:f>
              <c:strCache>
                <c:ptCount val="1"/>
                <c:pt idx="0">
                  <c:v>fmo-4 KO</c:v>
                </c:pt>
              </c:strCache>
              <c:extLst xmlns:c15="http://schemas.microsoft.com/office/drawing/2012/chart"/>
            </c:strRef>
          </c:tx>
          <c:spPr>
            <a:ln w="127000" cap="rnd">
              <a:solidFill>
                <a:srgbClr val="FF0000"/>
              </a:solidFill>
              <a:prstDash val="solid"/>
              <a:round/>
            </a:ln>
            <a:effectLst/>
          </c:spPr>
          <c:marker>
            <c:symbol val="diamond"/>
            <c:size val="21"/>
            <c:spPr>
              <a:solidFill>
                <a:srgbClr val="FF0000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data!$S$6:$S$38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94.656488549618317</c:v>
                </c:pt>
                <c:pt idx="5">
                  <c:v>88.549618320610691</c:v>
                </c:pt>
                <c:pt idx="6">
                  <c:v>76.335877862595424</c:v>
                </c:pt>
                <c:pt idx="7">
                  <c:v>63.358778625954194</c:v>
                </c:pt>
                <c:pt idx="8">
                  <c:v>50.381679389312971</c:v>
                </c:pt>
                <c:pt idx="9">
                  <c:v>32.824427480916029</c:v>
                </c:pt>
                <c:pt idx="10">
                  <c:v>15.267175572519085</c:v>
                </c:pt>
                <c:pt idx="11">
                  <c:v>4.5801526717557248</c:v>
                </c:pt>
                <c:pt idx="12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A-8331-4B49-AFB1-6927106C9BDA}"/>
            </c:ext>
          </c:extLst>
        </c:ser>
        <c:ser>
          <c:idx val="10"/>
          <c:order val="4"/>
          <c:tx>
            <c:strRef>
              <c:f>data!$Y$5</c:f>
              <c:strCache>
                <c:ptCount val="1"/>
                <c:pt idx="0">
                  <c:v>Wild-Type DR</c:v>
                </c:pt>
              </c:strCache>
            </c:strRef>
          </c:tx>
          <c:spPr>
            <a:ln w="1270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triangle"/>
            <c:size val="20"/>
            <c:spPr>
              <a:solidFill>
                <a:schemeClr val="tx1"/>
              </a:solidFill>
              <a:ln w="9525">
                <a:solidFill>
                  <a:srgbClr val="38E1F8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data!$Y$6:$Y$38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92.307692307692307</c:v>
                </c:pt>
                <c:pt idx="5">
                  <c:v>89.743589743589752</c:v>
                </c:pt>
                <c:pt idx="6">
                  <c:v>84.615384615384613</c:v>
                </c:pt>
                <c:pt idx="7">
                  <c:v>76.923076923076934</c:v>
                </c:pt>
                <c:pt idx="8">
                  <c:v>69.230769230769226</c:v>
                </c:pt>
                <c:pt idx="9">
                  <c:v>64.102564102564102</c:v>
                </c:pt>
                <c:pt idx="10">
                  <c:v>56.410256410256409</c:v>
                </c:pt>
                <c:pt idx="11">
                  <c:v>43.589743589743591</c:v>
                </c:pt>
                <c:pt idx="12">
                  <c:v>35.897435897435898</c:v>
                </c:pt>
                <c:pt idx="13">
                  <c:v>28.205128205128204</c:v>
                </c:pt>
                <c:pt idx="14">
                  <c:v>5.1282051282051277</c:v>
                </c:pt>
                <c:pt idx="15">
                  <c:v>2.5641025641025639</c:v>
                </c:pt>
                <c:pt idx="1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8331-4B49-AFB1-6927106C9BDA}"/>
            </c:ext>
          </c:extLst>
        </c:ser>
        <c:ser>
          <c:idx val="14"/>
          <c:order val="14"/>
          <c:tx>
            <c:strRef>
              <c:f>data!$AC$5</c:f>
              <c:strCache>
                <c:ptCount val="1"/>
                <c:pt idx="0">
                  <c:v>fmo-4 KO DR</c:v>
                </c:pt>
              </c:strCache>
              <c:extLst xmlns:c15="http://schemas.microsoft.com/office/drawing/2012/chart"/>
            </c:strRef>
          </c:tx>
          <c:spPr>
            <a:ln w="127000" cap="rnd">
              <a:solidFill>
                <a:srgbClr val="FF0000"/>
              </a:solidFill>
              <a:prstDash val="sysDot"/>
              <a:round/>
            </a:ln>
            <a:effectLst/>
          </c:spPr>
          <c:marker>
            <c:symbol val="x"/>
            <c:size val="23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data!$AC$6:$AC$38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95</c:v>
                </c:pt>
                <c:pt idx="5">
                  <c:v>85</c:v>
                </c:pt>
                <c:pt idx="6">
                  <c:v>82</c:v>
                </c:pt>
                <c:pt idx="7">
                  <c:v>75</c:v>
                </c:pt>
                <c:pt idx="8">
                  <c:v>57</c:v>
                </c:pt>
                <c:pt idx="9">
                  <c:v>45</c:v>
                </c:pt>
                <c:pt idx="10">
                  <c:v>26</c:v>
                </c:pt>
                <c:pt idx="11">
                  <c:v>12</c:v>
                </c:pt>
                <c:pt idx="12">
                  <c:v>2.7027027027027026</c:v>
                </c:pt>
                <c:pt idx="13">
                  <c:v>0</c:v>
                </c:pt>
              </c:numCache>
              <c:extLst xmlns:c15="http://schemas.microsoft.com/office/drawing/2012/chart"/>
            </c:numRef>
          </c:yVal>
          <c:smooth val="0"/>
          <c:extLst>
            <c:ext xmlns:c16="http://schemas.microsoft.com/office/drawing/2014/chart" uri="{C3380CC4-5D6E-409C-BE32-E72D297353CC}">
              <c16:uniqueId val="{00000010-8331-4B49-AFB1-6927106C9B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4"/>
                <c:order val="1"/>
                <c:tx>
                  <c:strRef>
                    <c:extLst>
                      <c:ext uri="{02D57815-91ED-43cb-92C2-25804820EDAC}">
                        <c15:formulaRef>
                          <c15:sqref>data!$P$5</c15:sqref>
                        </c15:formulaRef>
                      </c:ext>
                    </c:extLst>
                    <c:strCache>
                      <c:ptCount val="1"/>
                      <c:pt idx="0">
                        <c:v>fmo-2 OE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/>
                    </a:solidFill>
                    <a:ln w="38100">
                      <a:solidFill>
                        <a:schemeClr val="accent5"/>
                      </a:solidFill>
                      <a:prstDash val="dash"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data!$P$6:$P$38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95.238095238095227</c:v>
                      </c:pt>
                      <c:pt idx="6">
                        <c:v>85.714285714285708</c:v>
                      </c:pt>
                      <c:pt idx="7">
                        <c:v>80.952380952380949</c:v>
                      </c:pt>
                      <c:pt idx="8">
                        <c:v>71.428571428571431</c:v>
                      </c:pt>
                      <c:pt idx="9">
                        <c:v>61.904761904761905</c:v>
                      </c:pt>
                      <c:pt idx="10">
                        <c:v>52.380952380952387</c:v>
                      </c:pt>
                      <c:pt idx="11">
                        <c:v>42.857142857142854</c:v>
                      </c:pt>
                      <c:pt idx="12">
                        <c:v>33.333333333333329</c:v>
                      </c:pt>
                      <c:pt idx="13">
                        <c:v>9.5238095238095237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8331-4B49-AFB1-6927106C9BDA}"/>
                  </c:ext>
                </c:extLst>
              </c15:ser>
            </c15:filteredScatterSeries>
            <c15:filteredScatterSeries>
              <c15:ser>
                <c:idx val="1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data!$Q$5</c15:sqref>
                        </c15:formulaRef>
                      </c:ext>
                    </c:extLst>
                    <c:strCache>
                      <c:ptCount val="1"/>
                      <c:pt idx="0">
                        <c:v>FMO-2 KO Fed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FF0000"/>
                    </a:solidFill>
                    <a:ln w="38100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data!$Q$6:$Q$38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88.888888888888886</c:v>
                      </c:pt>
                      <c:pt idx="5">
                        <c:v>77.777777777777786</c:v>
                      </c:pt>
                      <c:pt idx="6">
                        <c:v>72.222222222222214</c:v>
                      </c:pt>
                      <c:pt idx="7">
                        <c:v>61.111111111111114</c:v>
                      </c:pt>
                      <c:pt idx="8">
                        <c:v>44.444444444444443</c:v>
                      </c:pt>
                      <c:pt idx="9">
                        <c:v>27.777777777777779</c:v>
                      </c:pt>
                      <c:pt idx="10">
                        <c:v>11.111111111111111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8331-4B49-AFB1-6927106C9BDA}"/>
                  </c:ext>
                </c:extLst>
              </c15:ser>
            </c15:filteredScatterSeries>
            <c15:filteredScatterSeries>
              <c15:ser>
                <c:idx val="3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data!$R$5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B9179E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B9179E"/>
                    </a:solidFill>
                    <a:ln w="50800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data!$R$6:$R$38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96.511627906976756</c:v>
                      </c:pt>
                      <c:pt idx="5">
                        <c:v>90.697674418604649</c:v>
                      </c:pt>
                      <c:pt idx="6">
                        <c:v>79.069767441860463</c:v>
                      </c:pt>
                      <c:pt idx="7">
                        <c:v>63.953488372093027</c:v>
                      </c:pt>
                      <c:pt idx="8">
                        <c:v>50</c:v>
                      </c:pt>
                      <c:pt idx="9">
                        <c:v>34.883720930232556</c:v>
                      </c:pt>
                      <c:pt idx="10">
                        <c:v>17.441860465116278</c:v>
                      </c:pt>
                      <c:pt idx="11">
                        <c:v>4.6511627906976747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8331-4B49-AFB1-6927106C9BDA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data!$T$5</c15:sqref>
                        </c15:formulaRef>
                      </c:ext>
                    </c:extLst>
                    <c:strCache>
                      <c:ptCount val="1"/>
                      <c:pt idx="0">
                        <c:v>fmo-4 OE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data!$T$6:$T$38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95.50561797752809</c:v>
                      </c:pt>
                      <c:pt idx="5">
                        <c:v>92.134831460674164</c:v>
                      </c:pt>
                      <c:pt idx="6">
                        <c:v>86.516853932584269</c:v>
                      </c:pt>
                      <c:pt idx="7">
                        <c:v>77.528089887640448</c:v>
                      </c:pt>
                      <c:pt idx="8">
                        <c:v>65.168539325842701</c:v>
                      </c:pt>
                      <c:pt idx="9">
                        <c:v>56.17977528089888</c:v>
                      </c:pt>
                      <c:pt idx="10">
                        <c:v>41.573033707865171</c:v>
                      </c:pt>
                      <c:pt idx="11">
                        <c:v>22.471910112359549</c:v>
                      </c:pt>
                      <c:pt idx="12">
                        <c:v>11.235955056179774</c:v>
                      </c:pt>
                      <c:pt idx="13">
                        <c:v>1.1235955056179776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8331-4B49-AFB1-6927106C9BDA}"/>
                  </c:ext>
                </c:extLst>
              </c15:ser>
            </c15:filteredScatterSeries>
            <c15:filteredScatterSeries>
              <c15:ser>
                <c:idx val="5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1"/>
                    </a:solidFill>
                    <a:ln w="38100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data!$U$6:$U$38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94.545454545454547</c:v>
                      </c:pt>
                      <c:pt idx="5">
                        <c:v>85.454545454545453</c:v>
                      </c:pt>
                      <c:pt idx="6">
                        <c:v>74.545454545454547</c:v>
                      </c:pt>
                      <c:pt idx="7">
                        <c:v>61.818181818181813</c:v>
                      </c:pt>
                      <c:pt idx="8">
                        <c:v>50.909090909090907</c:v>
                      </c:pt>
                      <c:pt idx="9">
                        <c:v>29.09090909090909</c:v>
                      </c:pt>
                      <c:pt idx="10">
                        <c:v>9.0909090909090917</c:v>
                      </c:pt>
                      <c:pt idx="11">
                        <c:v>3.6363636363636362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8331-4B49-AFB1-6927106C9BDA}"/>
                  </c:ext>
                </c:extLst>
              </c15:ser>
            </c15:filteredScatterSeries>
            <c15:filteredScatterSeries>
              <c15:ser>
                <c:idx val="7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data!$V$5</c15:sqref>
                        </c15:formulaRef>
                      </c:ext>
                    </c:extLst>
                    <c:strCache>
                      <c:ptCount val="1"/>
                      <c:pt idx="0">
                        <c:v>fmo-2OE;4OE</c:v>
                      </c:pt>
                    </c:strCache>
                  </c:strRef>
                </c:tx>
                <c:spPr>
                  <a:ln w="50800" cap="rnd">
                    <a:solidFill>
                      <a:schemeClr val="accent6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38100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data!$V$6:$V$38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97.794117647058826</c:v>
                      </c:pt>
                      <c:pt idx="5">
                        <c:v>94.85294117647058</c:v>
                      </c:pt>
                      <c:pt idx="6">
                        <c:v>91.17647058823529</c:v>
                      </c:pt>
                      <c:pt idx="7">
                        <c:v>85.294117647058826</c:v>
                      </c:pt>
                      <c:pt idx="8">
                        <c:v>80.14705882352942</c:v>
                      </c:pt>
                      <c:pt idx="9">
                        <c:v>70.588235294117652</c:v>
                      </c:pt>
                      <c:pt idx="10">
                        <c:v>58.82352941176471</c:v>
                      </c:pt>
                      <c:pt idx="11">
                        <c:v>49.264705882352942</c:v>
                      </c:pt>
                      <c:pt idx="12">
                        <c:v>32.352941176470587</c:v>
                      </c:pt>
                      <c:pt idx="13">
                        <c:v>11.76470588235294</c:v>
                      </c:pt>
                      <c:pt idx="14">
                        <c:v>5.1470588235294112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8331-4B49-AFB1-6927106C9BDA}"/>
                  </c:ext>
                </c:extLst>
              </c15:ser>
            </c15:filteredScatterSeries>
            <c15:filteredScatterSeries>
              <c15:ser>
                <c:idx val="8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data!$W$5</c15:sqref>
                        </c15:formulaRef>
                      </c:ext>
                    </c:extLst>
                    <c:strCache>
                      <c:ptCount val="1"/>
                      <c:pt idx="0">
                        <c:v>fmo-2OE;4KO</c:v>
                      </c:pt>
                    </c:strCache>
                  </c:strRef>
                </c:tx>
                <c:spPr>
                  <a:ln w="50800" cap="rnd">
                    <a:solidFill>
                      <a:srgbClr val="38E1F8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rgbClr val="38E1F8"/>
                    </a:solidFill>
                    <a:ln w="38100">
                      <a:solidFill>
                        <a:srgbClr val="38E1F8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data!$W$6:$W$38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92.631578947368425</c:v>
                      </c:pt>
                      <c:pt idx="5">
                        <c:v>85.263157894736835</c:v>
                      </c:pt>
                      <c:pt idx="6">
                        <c:v>74.73684210526315</c:v>
                      </c:pt>
                      <c:pt idx="7">
                        <c:v>64.21052631578948</c:v>
                      </c:pt>
                      <c:pt idx="8">
                        <c:v>48.421052631578945</c:v>
                      </c:pt>
                      <c:pt idx="9">
                        <c:v>23.157894736842106</c:v>
                      </c:pt>
                      <c:pt idx="10">
                        <c:v>6.3157894736842106</c:v>
                      </c:pt>
                      <c:pt idx="11">
                        <c:v>1.0526315789473684</c:v>
                      </c:pt>
                      <c:pt idx="12">
                        <c:v>1.0526315789473684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8331-4B49-AFB1-6927106C9BDA}"/>
                  </c:ext>
                </c:extLst>
              </c15:ser>
            </c15:filteredScatterSeries>
            <c15:filteredScatterSeries>
              <c15:ser>
                <c:idx val="9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data!$X$5</c15:sqref>
                        </c15:formulaRef>
                      </c:ext>
                    </c:extLst>
                    <c:strCache>
                      <c:ptCount val="1"/>
                      <c:pt idx="0">
                        <c:v>fmo-2K;4K</c:v>
                      </c:pt>
                    </c:strCache>
                  </c:strRef>
                </c:tx>
                <c:spPr>
                  <a:ln w="50800" cap="rnd">
                    <a:solidFill>
                      <a:srgbClr val="9966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8"/>
                  <c:spPr>
                    <a:solidFill>
                      <a:srgbClr val="996600"/>
                    </a:solidFill>
                    <a:ln w="9525">
                      <a:solidFill>
                        <a:srgbClr val="99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data!$X$6:$X$38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72.727272727272734</c:v>
                      </c:pt>
                      <c:pt idx="5" formatCode="0">
                        <c:v>72.727272727272734</c:v>
                      </c:pt>
                      <c:pt idx="6" formatCode="0">
                        <c:v>63.636363636363633</c:v>
                      </c:pt>
                      <c:pt idx="7" formatCode="0">
                        <c:v>45.454545454545453</c:v>
                      </c:pt>
                      <c:pt idx="8" formatCode="0">
                        <c:v>27.27272727272727</c:v>
                      </c:pt>
                      <c:pt idx="9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8331-4B49-AFB1-6927106C9BDA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data!$Z$5</c15:sqref>
                        </c15:formulaRef>
                      </c:ext>
                    </c:extLst>
                    <c:strCache>
                      <c:ptCount val="1"/>
                      <c:pt idx="0">
                        <c:v>fmo-2 OE sDR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data!$Z$6:$Z$38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93.548387096774192</c:v>
                      </c:pt>
                      <c:pt idx="5">
                        <c:v>88.709677419354833</c:v>
                      </c:pt>
                      <c:pt idx="6">
                        <c:v>87.096774193548384</c:v>
                      </c:pt>
                      <c:pt idx="7">
                        <c:v>83.870967741935488</c:v>
                      </c:pt>
                      <c:pt idx="8">
                        <c:v>80.645161290322577</c:v>
                      </c:pt>
                      <c:pt idx="9">
                        <c:v>74.193548387096769</c:v>
                      </c:pt>
                      <c:pt idx="10">
                        <c:v>66.129032258064512</c:v>
                      </c:pt>
                      <c:pt idx="11">
                        <c:v>61.29032258064516</c:v>
                      </c:pt>
                      <c:pt idx="12">
                        <c:v>50</c:v>
                      </c:pt>
                      <c:pt idx="13">
                        <c:v>45.161290322580641</c:v>
                      </c:pt>
                      <c:pt idx="14">
                        <c:v>19.35483870967742</c:v>
                      </c:pt>
                      <c:pt idx="15">
                        <c:v>8.064516129032258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8331-4B49-AFB1-6927106C9BDA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data!$AA$5</c15:sqref>
                        </c15:formulaRef>
                      </c:ext>
                    </c:extLst>
                    <c:strCache>
                      <c:ptCount val="1"/>
                      <c:pt idx="0">
                        <c:v>FMO-2 KO DR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0000"/>
                    </a:solidFill>
                    <a:ln w="9525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data!$AA$6:$AA$38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</c:v>
                      </c:pt>
                      <c:pt idx="5">
                        <c:v>86</c:v>
                      </c:pt>
                      <c:pt idx="6">
                        <c:v>75</c:v>
                      </c:pt>
                      <c:pt idx="7">
                        <c:v>62</c:v>
                      </c:pt>
                      <c:pt idx="8">
                        <c:v>52</c:v>
                      </c:pt>
                      <c:pt idx="9">
                        <c:v>36</c:v>
                      </c:pt>
                      <c:pt idx="10">
                        <c:v>20</c:v>
                      </c:pt>
                      <c:pt idx="11">
                        <c:v>5</c:v>
                      </c:pt>
                      <c:pt idx="12">
                        <c:v>1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8331-4B49-AFB1-6927106C9BDA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data!$AB$5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B9179E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B9179E"/>
                    </a:solidFill>
                    <a:ln w="9525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data!$AB$6:$AB$38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89.85507246376811</c:v>
                      </c:pt>
                      <c:pt idx="5">
                        <c:v>84.05797101449275</c:v>
                      </c:pt>
                      <c:pt idx="6">
                        <c:v>73.91304347826086</c:v>
                      </c:pt>
                      <c:pt idx="7">
                        <c:v>60.869565217391312</c:v>
                      </c:pt>
                      <c:pt idx="8">
                        <c:v>57.971014492753625</c:v>
                      </c:pt>
                      <c:pt idx="9">
                        <c:v>55.072463768115945</c:v>
                      </c:pt>
                      <c:pt idx="10">
                        <c:v>39.130434782608695</c:v>
                      </c:pt>
                      <c:pt idx="11">
                        <c:v>33.333333333333329</c:v>
                      </c:pt>
                      <c:pt idx="12">
                        <c:v>10.144927536231885</c:v>
                      </c:pt>
                      <c:pt idx="13">
                        <c:v>2.8985507246376812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8331-4B49-AFB1-6927106C9BDA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data!$AD$5</c15:sqref>
                        </c15:formulaRef>
                      </c:ext>
                    </c:extLst>
                    <c:strCache>
                      <c:ptCount val="1"/>
                      <c:pt idx="0">
                        <c:v>fmo-4 OE DR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ash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data!$AD$6:$AD$38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95.495495495495504</c:v>
                      </c:pt>
                      <c:pt idx="5" formatCode="0">
                        <c:v>90.990990990990994</c:v>
                      </c:pt>
                      <c:pt idx="6" formatCode="0">
                        <c:v>87.387387387387378</c:v>
                      </c:pt>
                      <c:pt idx="7" formatCode="0">
                        <c:v>82.882882882882882</c:v>
                      </c:pt>
                      <c:pt idx="8" formatCode="0">
                        <c:v>78.378378378378372</c:v>
                      </c:pt>
                      <c:pt idx="9" formatCode="0">
                        <c:v>72.972972972972968</c:v>
                      </c:pt>
                      <c:pt idx="10" formatCode="0">
                        <c:v>66.666666666666657</c:v>
                      </c:pt>
                      <c:pt idx="11" formatCode="0">
                        <c:v>54.954954954954957</c:v>
                      </c:pt>
                      <c:pt idx="12" formatCode="0">
                        <c:v>44.144144144144143</c:v>
                      </c:pt>
                      <c:pt idx="13" formatCode="0">
                        <c:v>29.72972972972973</c:v>
                      </c:pt>
                      <c:pt idx="14" formatCode="0">
                        <c:v>13.513513513513514</c:v>
                      </c:pt>
                      <c:pt idx="15" formatCode="0">
                        <c:v>3.6036036036036037</c:v>
                      </c:pt>
                      <c:pt idx="16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8331-4B49-AFB1-6927106C9BDA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data!$AE$5</c15:sqref>
                        </c15:formulaRef>
                      </c:ext>
                    </c:extLst>
                    <c:strCache>
                      <c:ptCount val="1"/>
                      <c:pt idx="0">
                        <c:v>fmo-2O;4O</c:v>
                      </c:pt>
                    </c:strCache>
                  </c:strRef>
                </c:tx>
                <c:spPr>
                  <a:ln w="50800" cap="rnd">
                    <a:solidFill>
                      <a:schemeClr val="accent6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data!$AE$6:$AE$38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95.604395604395606</c:v>
                      </c:pt>
                      <c:pt idx="5">
                        <c:v>94.505494505494497</c:v>
                      </c:pt>
                      <c:pt idx="6">
                        <c:v>92.307692307692307</c:v>
                      </c:pt>
                      <c:pt idx="7">
                        <c:v>90.109890109890117</c:v>
                      </c:pt>
                      <c:pt idx="8">
                        <c:v>86.813186813186817</c:v>
                      </c:pt>
                      <c:pt idx="9">
                        <c:v>82.417582417582409</c:v>
                      </c:pt>
                      <c:pt idx="10">
                        <c:v>78.021978021978029</c:v>
                      </c:pt>
                      <c:pt idx="11">
                        <c:v>74.72527472527473</c:v>
                      </c:pt>
                      <c:pt idx="12">
                        <c:v>69.230769230769226</c:v>
                      </c:pt>
                      <c:pt idx="13">
                        <c:v>58.241758241758248</c:v>
                      </c:pt>
                      <c:pt idx="14">
                        <c:v>31.868131868131865</c:v>
                      </c:pt>
                      <c:pt idx="15">
                        <c:v>15.384615384615385</c:v>
                      </c:pt>
                      <c:pt idx="16" formatCode="General">
                        <c:v>4.395604395604396</c:v>
                      </c:pt>
                      <c:pt idx="17" formatCode="General">
                        <c:v>1.098901098901099</c:v>
                      </c:pt>
                      <c:pt idx="18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8331-4B49-AFB1-6927106C9BDA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data!$AF$5</c15:sqref>
                        </c15:formulaRef>
                      </c:ext>
                    </c:extLst>
                    <c:strCache>
                      <c:ptCount val="1"/>
                      <c:pt idx="0">
                        <c:v>fmo-2O;4K</c:v>
                      </c:pt>
                    </c:strCache>
                  </c:strRef>
                </c:tx>
                <c:spPr>
                  <a:ln w="50800" cap="rnd">
                    <a:solidFill>
                      <a:srgbClr val="38E1F8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38E1F8"/>
                    </a:solidFill>
                    <a:ln w="9525">
                      <a:solidFill>
                        <a:srgbClr val="38E1F8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data!$AF$6:$AF$38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94.936708860759495</c:v>
                      </c:pt>
                      <c:pt idx="5">
                        <c:v>91.139240506329116</c:v>
                      </c:pt>
                      <c:pt idx="6">
                        <c:v>82.278481012658233</c:v>
                      </c:pt>
                      <c:pt idx="7">
                        <c:v>56.962025316455701</c:v>
                      </c:pt>
                      <c:pt idx="8">
                        <c:v>43.037974683544306</c:v>
                      </c:pt>
                      <c:pt idx="9">
                        <c:v>22.784810126582279</c:v>
                      </c:pt>
                      <c:pt idx="10">
                        <c:v>8.8607594936708853</c:v>
                      </c:pt>
                      <c:pt idx="11">
                        <c:v>2.5316455696202533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8331-4B49-AFB1-6927106C9BDA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data!$AG$5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data!$AG$6:$AG$38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94.117647058823522</c:v>
                      </c:pt>
                      <c:pt idx="5">
                        <c:v>88.235294117647058</c:v>
                      </c:pt>
                      <c:pt idx="6">
                        <c:v>83.82352941176471</c:v>
                      </c:pt>
                      <c:pt idx="7">
                        <c:v>76.470588235294116</c:v>
                      </c:pt>
                      <c:pt idx="8">
                        <c:v>72.058823529411768</c:v>
                      </c:pt>
                      <c:pt idx="9">
                        <c:v>67.64705882352942</c:v>
                      </c:pt>
                      <c:pt idx="10">
                        <c:v>52.941176470588239</c:v>
                      </c:pt>
                      <c:pt idx="11">
                        <c:v>35.294117647058826</c:v>
                      </c:pt>
                      <c:pt idx="12">
                        <c:v>11.76470588235294</c:v>
                      </c:pt>
                      <c:pt idx="13">
                        <c:v>1.4705882352941175</c:v>
                      </c:pt>
                      <c:pt idx="14">
                        <c:v>1.4705882352941175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8331-4B49-AFB1-6927106C9BDA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data!$AH$5</c15:sqref>
                        </c15:formulaRef>
                      </c:ext>
                    </c:extLst>
                    <c:strCache>
                      <c:ptCount val="1"/>
                      <c:pt idx="0">
                        <c:v>fmo-2K;4K</c:v>
                      </c:pt>
                    </c:strCache>
                  </c:strRef>
                </c:tx>
                <c:spPr>
                  <a:ln w="50800" cap="rnd">
                    <a:solidFill>
                      <a:srgbClr val="9966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996600"/>
                    </a:solidFill>
                    <a:ln w="9525">
                      <a:solidFill>
                        <a:srgbClr val="99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data!$AH$6:$AH$38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97.61904761904762</c:v>
                      </c:pt>
                      <c:pt idx="5">
                        <c:v>92.857142857142861</c:v>
                      </c:pt>
                      <c:pt idx="6">
                        <c:v>73.80952380952381</c:v>
                      </c:pt>
                      <c:pt idx="7">
                        <c:v>61.904761904761905</c:v>
                      </c:pt>
                      <c:pt idx="8">
                        <c:v>42.857142857142854</c:v>
                      </c:pt>
                      <c:pt idx="9">
                        <c:v>7.1428571428571423</c:v>
                      </c:pt>
                      <c:pt idx="10">
                        <c:v>2.3809523809523809</c:v>
                      </c:pt>
                      <c:pt idx="11">
                        <c:v>2.3809523809523809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8331-4B49-AFB1-6927106C9BDA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4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4400" b="1">
                    <a:solidFill>
                      <a:schemeClr val="tx1"/>
                    </a:solidFill>
                  </a:rPr>
                  <a:t>Age</a:t>
                </a:r>
                <a:r>
                  <a:rPr lang="en-US" sz="4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44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4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4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4400" b="1">
                    <a:solidFill>
                      <a:schemeClr val="tx1"/>
                    </a:solidFill>
                  </a:rPr>
                  <a:t>Live</a:t>
                </a:r>
                <a:r>
                  <a:rPr lang="en-US" sz="4400" b="1" baseline="0">
                    <a:solidFill>
                      <a:schemeClr val="tx1"/>
                    </a:solidFill>
                  </a:rPr>
                  <a:t> animals (%)</a:t>
                </a:r>
                <a:endParaRPr lang="en-US" sz="44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4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 w="25400">
          <a:solidFill>
            <a:schemeClr val="bg1"/>
          </a:solidFill>
        </a:ln>
        <a:effectLst/>
      </c:spPr>
    </c:plotArea>
    <c:legend>
      <c:legendPos val="b"/>
      <c:layout>
        <c:manualLayout>
          <c:xMode val="edge"/>
          <c:yMode val="edge"/>
          <c:x val="0.13089457940415028"/>
          <c:y val="0.51898263084761476"/>
          <c:w val="0.22455398462756038"/>
          <c:h val="0.282095761926817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135291177817154"/>
          <c:y val="2.5265166563105873E-2"/>
          <c:w val="0.72714734649200241"/>
          <c:h val="0.82261170135104378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data!$O$5</c:f>
              <c:strCache>
                <c:ptCount val="1"/>
                <c:pt idx="0">
                  <c:v>Wild-Type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38100">
                <a:solidFill>
                  <a:schemeClr val="tx1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data!$O$6:$O$38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92.857142857142861</c:v>
                </c:pt>
                <c:pt idx="5" formatCode="0">
                  <c:v>86.904761904761912</c:v>
                </c:pt>
                <c:pt idx="6" formatCode="0">
                  <c:v>73.80952380952381</c:v>
                </c:pt>
                <c:pt idx="7" formatCode="0">
                  <c:v>58.333333333333336</c:v>
                </c:pt>
                <c:pt idx="8" formatCode="0">
                  <c:v>46.428571428571431</c:v>
                </c:pt>
                <c:pt idx="9" formatCode="0">
                  <c:v>32.142857142857146</c:v>
                </c:pt>
                <c:pt idx="10" formatCode="0">
                  <c:v>13.095238095238097</c:v>
                </c:pt>
                <c:pt idx="11" formatCode="0">
                  <c:v>1.1904761904761905</c:v>
                </c:pt>
                <c:pt idx="12" formatCode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D95-42A4-A777-692914459E2A}"/>
            </c:ext>
          </c:extLst>
        </c:ser>
        <c:ser>
          <c:idx val="1"/>
          <c:order val="2"/>
          <c:tx>
            <c:strRef>
              <c:f>data!$Q$5</c:f>
              <c:strCache>
                <c:ptCount val="1"/>
                <c:pt idx="0">
                  <c:v>FMO-2 KO Fed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0000"/>
              </a:solidFill>
              <a:prstDash val="solid"/>
              <a:round/>
            </a:ln>
            <a:effectLst/>
          </c:spPr>
          <c:marker>
            <c:symbol val="circle"/>
            <c:size val="6"/>
            <c:spPr>
              <a:solidFill>
                <a:srgbClr val="FF0000"/>
              </a:solidFill>
              <a:ln w="38100">
                <a:solidFill>
                  <a:srgbClr val="FF0000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data!$Q$6:$Q$38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88.888888888888886</c:v>
                </c:pt>
                <c:pt idx="5">
                  <c:v>77.777777777777786</c:v>
                </c:pt>
                <c:pt idx="6">
                  <c:v>72.222222222222214</c:v>
                </c:pt>
                <c:pt idx="7">
                  <c:v>61.111111111111114</c:v>
                </c:pt>
                <c:pt idx="8">
                  <c:v>44.444444444444443</c:v>
                </c:pt>
                <c:pt idx="9">
                  <c:v>27.777777777777779</c:v>
                </c:pt>
                <c:pt idx="10">
                  <c:v>11.111111111111111</c:v>
                </c:pt>
                <c:pt idx="11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8-7D95-42A4-A777-692914459E2A}"/>
            </c:ext>
          </c:extLst>
        </c:ser>
        <c:ser>
          <c:idx val="2"/>
          <c:order val="4"/>
          <c:tx>
            <c:strRef>
              <c:f>data!$S$5</c:f>
              <c:strCache>
                <c:ptCount val="1"/>
                <c:pt idx="0">
                  <c:v>fmo-4 KO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C000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38100">
                <a:solidFill>
                  <a:srgbClr val="FFC000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data!$S$6:$S$38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94.656488549618317</c:v>
                </c:pt>
                <c:pt idx="5">
                  <c:v>88.549618320610691</c:v>
                </c:pt>
                <c:pt idx="6">
                  <c:v>76.335877862595424</c:v>
                </c:pt>
                <c:pt idx="7">
                  <c:v>63.358778625954194</c:v>
                </c:pt>
                <c:pt idx="8">
                  <c:v>50.381679389312971</c:v>
                </c:pt>
                <c:pt idx="9">
                  <c:v>32.824427480916029</c:v>
                </c:pt>
                <c:pt idx="10">
                  <c:v>15.267175572519085</c:v>
                </c:pt>
                <c:pt idx="11">
                  <c:v>4.5801526717557248</c:v>
                </c:pt>
                <c:pt idx="12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7D95-42A4-A777-692914459E2A}"/>
            </c:ext>
          </c:extLst>
        </c:ser>
        <c:ser>
          <c:idx val="9"/>
          <c:order val="9"/>
          <c:tx>
            <c:strRef>
              <c:f>data!$X$5</c:f>
              <c:strCache>
                <c:ptCount val="1"/>
                <c:pt idx="0">
                  <c:v>fmo-2K;4K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996600"/>
              </a:solidFill>
              <a:prstDash val="solid"/>
              <a:round/>
            </a:ln>
            <a:effectLst/>
          </c:spPr>
          <c:marker>
            <c:symbol val="circle"/>
            <c:size val="8"/>
            <c:spPr>
              <a:solidFill>
                <a:srgbClr val="996600"/>
              </a:solidFill>
              <a:ln w="9525">
                <a:solidFill>
                  <a:srgbClr val="996600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data!$X$6:$X$38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72.727272727272734</c:v>
                </c:pt>
                <c:pt idx="5" formatCode="0">
                  <c:v>72.727272727272734</c:v>
                </c:pt>
                <c:pt idx="6" formatCode="0">
                  <c:v>63.636363636363633</c:v>
                </c:pt>
                <c:pt idx="7" formatCode="0">
                  <c:v>45.454545454545453</c:v>
                </c:pt>
                <c:pt idx="8" formatCode="0">
                  <c:v>27.27272727272727</c:v>
                </c:pt>
                <c:pt idx="9" formatCode="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D-7D95-42A4-A777-692914459E2A}"/>
            </c:ext>
          </c:extLst>
        </c:ser>
        <c:ser>
          <c:idx val="10"/>
          <c:order val="10"/>
          <c:tx>
            <c:strRef>
              <c:f>data!$Y$5</c:f>
              <c:strCache>
                <c:ptCount val="1"/>
                <c:pt idx="0">
                  <c:v>Wild-Type DR</c:v>
                </c:pt>
              </c:strCache>
            </c:strRef>
          </c:tx>
          <c:spPr>
            <a:ln w="508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data!$Y$6:$Y$38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92.307692307692307</c:v>
                </c:pt>
                <c:pt idx="5">
                  <c:v>89.743589743589752</c:v>
                </c:pt>
                <c:pt idx="6">
                  <c:v>84.615384615384613</c:v>
                </c:pt>
                <c:pt idx="7">
                  <c:v>76.923076923076934</c:v>
                </c:pt>
                <c:pt idx="8">
                  <c:v>69.230769230769226</c:v>
                </c:pt>
                <c:pt idx="9">
                  <c:v>64.102564102564102</c:v>
                </c:pt>
                <c:pt idx="10">
                  <c:v>56.410256410256409</c:v>
                </c:pt>
                <c:pt idx="11">
                  <c:v>43.589743589743591</c:v>
                </c:pt>
                <c:pt idx="12">
                  <c:v>35.897435897435898</c:v>
                </c:pt>
                <c:pt idx="13">
                  <c:v>28.205128205128204</c:v>
                </c:pt>
                <c:pt idx="14">
                  <c:v>5.1282051282051277</c:v>
                </c:pt>
                <c:pt idx="15">
                  <c:v>2.5641025641025639</c:v>
                </c:pt>
                <c:pt idx="1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7D95-42A4-A777-692914459E2A}"/>
            </c:ext>
          </c:extLst>
        </c:ser>
        <c:ser>
          <c:idx val="12"/>
          <c:order val="12"/>
          <c:tx>
            <c:strRef>
              <c:f>data!$AA$5</c:f>
              <c:strCache>
                <c:ptCount val="1"/>
                <c:pt idx="0">
                  <c:v>FMO-2 KO DR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data!$AA$6:$AA$38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95</c:v>
                </c:pt>
                <c:pt idx="5">
                  <c:v>86</c:v>
                </c:pt>
                <c:pt idx="6">
                  <c:v>75</c:v>
                </c:pt>
                <c:pt idx="7">
                  <c:v>62</c:v>
                </c:pt>
                <c:pt idx="8">
                  <c:v>52</c:v>
                </c:pt>
                <c:pt idx="9">
                  <c:v>36</c:v>
                </c:pt>
                <c:pt idx="10">
                  <c:v>20</c:v>
                </c:pt>
                <c:pt idx="11">
                  <c:v>5</c:v>
                </c:pt>
                <c:pt idx="12">
                  <c:v>1</c:v>
                </c:pt>
                <c:pt idx="13">
                  <c:v>0</c:v>
                </c:pt>
              </c:numCache>
              <c:extLst xmlns:c15="http://schemas.microsoft.com/office/drawing/2012/chart"/>
            </c:numRef>
          </c:yVal>
          <c:smooth val="0"/>
          <c:extLst>
            <c:ext xmlns:c16="http://schemas.microsoft.com/office/drawing/2014/chart" uri="{C3380CC4-5D6E-409C-BE32-E72D297353CC}">
              <c16:uniqueId val="{0000000E-7D95-42A4-A777-692914459E2A}"/>
            </c:ext>
          </c:extLst>
        </c:ser>
        <c:ser>
          <c:idx val="14"/>
          <c:order val="14"/>
          <c:tx>
            <c:strRef>
              <c:f>data!$AC$5</c:f>
              <c:strCache>
                <c:ptCount val="1"/>
                <c:pt idx="0">
                  <c:v>fmo-4 KO DR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C000"/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rgbClr val="FFC000"/>
              </a:solidFill>
              <a:ln w="9525">
                <a:solidFill>
                  <a:srgbClr val="FFC000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data!$AC$6:$AC$38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95</c:v>
                </c:pt>
                <c:pt idx="5">
                  <c:v>85</c:v>
                </c:pt>
                <c:pt idx="6">
                  <c:v>82</c:v>
                </c:pt>
                <c:pt idx="7">
                  <c:v>75</c:v>
                </c:pt>
                <c:pt idx="8">
                  <c:v>57</c:v>
                </c:pt>
                <c:pt idx="9">
                  <c:v>45</c:v>
                </c:pt>
                <c:pt idx="10">
                  <c:v>26</c:v>
                </c:pt>
                <c:pt idx="11">
                  <c:v>12</c:v>
                </c:pt>
                <c:pt idx="12">
                  <c:v>2.7027027027027026</c:v>
                </c:pt>
                <c:pt idx="13">
                  <c:v>0</c:v>
                </c:pt>
              </c:numCache>
              <c:extLst xmlns:c15="http://schemas.microsoft.com/office/drawing/2012/chart"/>
            </c:numRef>
          </c:yVal>
          <c:smooth val="0"/>
          <c:extLst>
            <c:ext xmlns:c16="http://schemas.microsoft.com/office/drawing/2014/chart" uri="{C3380CC4-5D6E-409C-BE32-E72D297353CC}">
              <c16:uniqueId val="{00000006-7D95-42A4-A777-692914459E2A}"/>
            </c:ext>
          </c:extLst>
        </c:ser>
        <c:ser>
          <c:idx val="19"/>
          <c:order val="19"/>
          <c:tx>
            <c:strRef>
              <c:f>data!$AH$5</c:f>
              <c:strCache>
                <c:ptCount val="1"/>
                <c:pt idx="0">
                  <c:v>fmo-2K;4K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996600"/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rgbClr val="996600"/>
              </a:solidFill>
              <a:ln w="9525">
                <a:solidFill>
                  <a:srgbClr val="996600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data!$AH$6:$AH$38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97.61904761904762</c:v>
                </c:pt>
                <c:pt idx="5">
                  <c:v>92.857142857142861</c:v>
                </c:pt>
                <c:pt idx="6">
                  <c:v>73.80952380952381</c:v>
                </c:pt>
                <c:pt idx="7">
                  <c:v>61.904761904761905</c:v>
                </c:pt>
                <c:pt idx="8">
                  <c:v>42.857142857142854</c:v>
                </c:pt>
                <c:pt idx="9">
                  <c:v>7.1428571428571423</c:v>
                </c:pt>
                <c:pt idx="10">
                  <c:v>2.3809523809523809</c:v>
                </c:pt>
                <c:pt idx="11">
                  <c:v>2.3809523809523809</c:v>
                </c:pt>
                <c:pt idx="12">
                  <c:v>0</c:v>
                </c:pt>
              </c:numCache>
              <c:extLst xmlns:c15="http://schemas.microsoft.com/office/drawing/2012/chart"/>
            </c:numRef>
          </c:yVal>
          <c:smooth val="0"/>
          <c:extLst>
            <c:ext xmlns:c16="http://schemas.microsoft.com/office/drawing/2014/chart" uri="{C3380CC4-5D6E-409C-BE32-E72D297353CC}">
              <c16:uniqueId val="{00000013-7D95-42A4-A777-692914459E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4"/>
                <c:order val="1"/>
                <c:tx>
                  <c:strRef>
                    <c:extLst>
                      <c:ext uri="{02D57815-91ED-43cb-92C2-25804820EDAC}">
                        <c15:formulaRef>
                          <c15:sqref>data!$P$5</c15:sqref>
                        </c15:formulaRef>
                      </c:ext>
                    </c:extLst>
                    <c:strCache>
                      <c:ptCount val="1"/>
                      <c:pt idx="0">
                        <c:v>fmo-2 OE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0000"/>
                    </a:solidFill>
                    <a:ln w="38100">
                      <a:solidFill>
                        <a:schemeClr val="accent5"/>
                      </a:solidFill>
                      <a:prstDash val="dash"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data!$P$6:$P$38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95.238095238095227</c:v>
                      </c:pt>
                      <c:pt idx="6">
                        <c:v>85.714285714285708</c:v>
                      </c:pt>
                      <c:pt idx="7">
                        <c:v>80.952380952380949</c:v>
                      </c:pt>
                      <c:pt idx="8">
                        <c:v>71.428571428571431</c:v>
                      </c:pt>
                      <c:pt idx="9">
                        <c:v>61.904761904761905</c:v>
                      </c:pt>
                      <c:pt idx="10">
                        <c:v>52.380952380952387</c:v>
                      </c:pt>
                      <c:pt idx="11">
                        <c:v>42.857142857142854</c:v>
                      </c:pt>
                      <c:pt idx="12">
                        <c:v>33.333333333333329</c:v>
                      </c:pt>
                      <c:pt idx="13">
                        <c:v>9.5238095238095237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7D95-42A4-A777-692914459E2A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data!$R$5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B9179E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B9179E"/>
                    </a:solidFill>
                    <a:ln w="50800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data!$R$6:$R$38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96.511627906976756</c:v>
                      </c:pt>
                      <c:pt idx="5">
                        <c:v>90.697674418604649</c:v>
                      </c:pt>
                      <c:pt idx="6">
                        <c:v>79.069767441860463</c:v>
                      </c:pt>
                      <c:pt idx="7">
                        <c:v>63.953488372093027</c:v>
                      </c:pt>
                      <c:pt idx="8">
                        <c:v>50</c:v>
                      </c:pt>
                      <c:pt idx="9">
                        <c:v>34.883720930232556</c:v>
                      </c:pt>
                      <c:pt idx="10">
                        <c:v>17.441860465116278</c:v>
                      </c:pt>
                      <c:pt idx="11">
                        <c:v>4.6511627906976747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7D95-42A4-A777-692914459E2A}"/>
                  </c:ext>
                </c:extLst>
              </c15:ser>
            </c15:filteredScatterSeries>
            <c15:filteredScatter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data!$T$5</c15:sqref>
                        </c15:formulaRef>
                      </c:ext>
                    </c:extLst>
                    <c:strCache>
                      <c:ptCount val="1"/>
                      <c:pt idx="0">
                        <c:v>fmo-4 OE</c:v>
                      </c:pt>
                    </c:strCache>
                  </c:strRef>
                </c:tx>
                <c:spPr>
                  <a:ln w="50800" cap="rnd">
                    <a:solidFill>
                      <a:schemeClr val="bg2">
                        <a:lumMod val="75000"/>
                      </a:schemeClr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chemeClr val="bg2">
                        <a:lumMod val="75000"/>
                      </a:schemeClr>
                    </a:solidFill>
                    <a:ln w="38100">
                      <a:solidFill>
                        <a:schemeClr val="bg2">
                          <a:lumMod val="75000"/>
                        </a:schemeClr>
                      </a:solidFill>
                      <a:prstDash val="solid"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data!$T$6:$T$38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95.50561797752809</c:v>
                      </c:pt>
                      <c:pt idx="5">
                        <c:v>92.134831460674164</c:v>
                      </c:pt>
                      <c:pt idx="6">
                        <c:v>86.516853932584269</c:v>
                      </c:pt>
                      <c:pt idx="7">
                        <c:v>77.528089887640448</c:v>
                      </c:pt>
                      <c:pt idx="8">
                        <c:v>65.168539325842701</c:v>
                      </c:pt>
                      <c:pt idx="9">
                        <c:v>56.17977528089888</c:v>
                      </c:pt>
                      <c:pt idx="10">
                        <c:v>41.573033707865171</c:v>
                      </c:pt>
                      <c:pt idx="11">
                        <c:v>22.471910112359549</c:v>
                      </c:pt>
                      <c:pt idx="12">
                        <c:v>11.235955056179774</c:v>
                      </c:pt>
                      <c:pt idx="13">
                        <c:v>1.1235955056179776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7D95-42A4-A777-692914459E2A}"/>
                  </c:ext>
                </c:extLst>
              </c15:ser>
            </c15:filteredScatterSeries>
            <c15:filteredScatterSeries>
              <c15:ser>
                <c:idx val="5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1"/>
                    </a:solidFill>
                    <a:ln w="38100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data!$U$6:$U$38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94.545454545454547</c:v>
                      </c:pt>
                      <c:pt idx="5">
                        <c:v>85.454545454545453</c:v>
                      </c:pt>
                      <c:pt idx="6">
                        <c:v>74.545454545454547</c:v>
                      </c:pt>
                      <c:pt idx="7">
                        <c:v>61.818181818181813</c:v>
                      </c:pt>
                      <c:pt idx="8">
                        <c:v>50.909090909090907</c:v>
                      </c:pt>
                      <c:pt idx="9">
                        <c:v>29.09090909090909</c:v>
                      </c:pt>
                      <c:pt idx="10">
                        <c:v>9.0909090909090917</c:v>
                      </c:pt>
                      <c:pt idx="11">
                        <c:v>3.6363636363636362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7D95-42A4-A777-692914459E2A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data!$V$5</c15:sqref>
                        </c15:formulaRef>
                      </c:ext>
                    </c:extLst>
                    <c:strCache>
                      <c:ptCount val="1"/>
                      <c:pt idx="0">
                        <c:v>fmo-2OE;4OE</c:v>
                      </c:pt>
                    </c:strCache>
                  </c:strRef>
                </c:tx>
                <c:spPr>
                  <a:ln w="50800" cap="rnd">
                    <a:solidFill>
                      <a:schemeClr val="accent6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38100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data!$V$6:$V$38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97.794117647058826</c:v>
                      </c:pt>
                      <c:pt idx="5">
                        <c:v>94.85294117647058</c:v>
                      </c:pt>
                      <c:pt idx="6">
                        <c:v>91.17647058823529</c:v>
                      </c:pt>
                      <c:pt idx="7">
                        <c:v>85.294117647058826</c:v>
                      </c:pt>
                      <c:pt idx="8">
                        <c:v>80.14705882352942</c:v>
                      </c:pt>
                      <c:pt idx="9">
                        <c:v>70.588235294117652</c:v>
                      </c:pt>
                      <c:pt idx="10">
                        <c:v>58.82352941176471</c:v>
                      </c:pt>
                      <c:pt idx="11">
                        <c:v>49.264705882352942</c:v>
                      </c:pt>
                      <c:pt idx="12">
                        <c:v>32.352941176470587</c:v>
                      </c:pt>
                      <c:pt idx="13">
                        <c:v>11.76470588235294</c:v>
                      </c:pt>
                      <c:pt idx="14">
                        <c:v>5.1470588235294112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7D95-42A4-A777-692914459E2A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data!$W$5</c15:sqref>
                        </c15:formulaRef>
                      </c:ext>
                    </c:extLst>
                    <c:strCache>
                      <c:ptCount val="1"/>
                      <c:pt idx="0">
                        <c:v>fmo-2OE;4KO</c:v>
                      </c:pt>
                    </c:strCache>
                  </c:strRef>
                </c:tx>
                <c:spPr>
                  <a:ln w="50800" cap="rnd">
                    <a:solidFill>
                      <a:srgbClr val="38E1F8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rgbClr val="38E1F8"/>
                    </a:solidFill>
                    <a:ln w="38100">
                      <a:solidFill>
                        <a:srgbClr val="38E1F8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data!$W$6:$W$38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92.631578947368425</c:v>
                      </c:pt>
                      <c:pt idx="5">
                        <c:v>85.263157894736835</c:v>
                      </c:pt>
                      <c:pt idx="6">
                        <c:v>74.73684210526315</c:v>
                      </c:pt>
                      <c:pt idx="7">
                        <c:v>64.21052631578948</c:v>
                      </c:pt>
                      <c:pt idx="8">
                        <c:v>48.421052631578945</c:v>
                      </c:pt>
                      <c:pt idx="9">
                        <c:v>23.157894736842106</c:v>
                      </c:pt>
                      <c:pt idx="10">
                        <c:v>6.3157894736842106</c:v>
                      </c:pt>
                      <c:pt idx="11">
                        <c:v>1.0526315789473684</c:v>
                      </c:pt>
                      <c:pt idx="12">
                        <c:v>1.0526315789473684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7D95-42A4-A777-692914459E2A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data!$Z$5</c15:sqref>
                        </c15:formulaRef>
                      </c:ext>
                    </c:extLst>
                    <c:strCache>
                      <c:ptCount val="1"/>
                      <c:pt idx="0">
                        <c:v>fmo-2 OE sDR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data!$Z$6:$Z$38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93.548387096774192</c:v>
                      </c:pt>
                      <c:pt idx="5">
                        <c:v>88.709677419354833</c:v>
                      </c:pt>
                      <c:pt idx="6">
                        <c:v>87.096774193548384</c:v>
                      </c:pt>
                      <c:pt idx="7">
                        <c:v>83.870967741935488</c:v>
                      </c:pt>
                      <c:pt idx="8">
                        <c:v>80.645161290322577</c:v>
                      </c:pt>
                      <c:pt idx="9">
                        <c:v>74.193548387096769</c:v>
                      </c:pt>
                      <c:pt idx="10">
                        <c:v>66.129032258064512</c:v>
                      </c:pt>
                      <c:pt idx="11">
                        <c:v>61.29032258064516</c:v>
                      </c:pt>
                      <c:pt idx="12">
                        <c:v>50</c:v>
                      </c:pt>
                      <c:pt idx="13">
                        <c:v>45.161290322580641</c:v>
                      </c:pt>
                      <c:pt idx="14">
                        <c:v>19.35483870967742</c:v>
                      </c:pt>
                      <c:pt idx="15">
                        <c:v>8.064516129032258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7D95-42A4-A777-692914459E2A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data!$AB$5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B9179E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B9179E"/>
                    </a:solidFill>
                    <a:ln w="9525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data!$AB$6:$AB$38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89.85507246376811</c:v>
                      </c:pt>
                      <c:pt idx="5">
                        <c:v>84.05797101449275</c:v>
                      </c:pt>
                      <c:pt idx="6">
                        <c:v>73.91304347826086</c:v>
                      </c:pt>
                      <c:pt idx="7">
                        <c:v>60.869565217391312</c:v>
                      </c:pt>
                      <c:pt idx="8">
                        <c:v>57.971014492753625</c:v>
                      </c:pt>
                      <c:pt idx="9">
                        <c:v>55.072463768115945</c:v>
                      </c:pt>
                      <c:pt idx="10">
                        <c:v>39.130434782608695</c:v>
                      </c:pt>
                      <c:pt idx="11">
                        <c:v>33.333333333333329</c:v>
                      </c:pt>
                      <c:pt idx="12">
                        <c:v>10.144927536231885</c:v>
                      </c:pt>
                      <c:pt idx="13">
                        <c:v>2.8985507246376812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7D95-42A4-A777-692914459E2A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data!$AD$5</c15:sqref>
                        </c15:formulaRef>
                      </c:ext>
                    </c:extLst>
                    <c:strCache>
                      <c:ptCount val="1"/>
                      <c:pt idx="0">
                        <c:v>fmo-4 OE DR</c:v>
                      </c:pt>
                    </c:strCache>
                  </c:strRef>
                </c:tx>
                <c:spPr>
                  <a:ln w="50800" cap="rnd">
                    <a:solidFill>
                      <a:schemeClr val="bg2">
                        <a:lumMod val="75000"/>
                      </a:schemeClr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bg2">
                        <a:lumMod val="75000"/>
                      </a:schemeClr>
                    </a:solidFill>
                    <a:ln w="9525">
                      <a:solidFill>
                        <a:schemeClr val="bg2">
                          <a:lumMod val="75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data!$AD$6:$AD$38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95.495495495495504</c:v>
                      </c:pt>
                      <c:pt idx="5" formatCode="0">
                        <c:v>90.990990990990994</c:v>
                      </c:pt>
                      <c:pt idx="6" formatCode="0">
                        <c:v>87.387387387387378</c:v>
                      </c:pt>
                      <c:pt idx="7" formatCode="0">
                        <c:v>82.882882882882882</c:v>
                      </c:pt>
                      <c:pt idx="8" formatCode="0">
                        <c:v>78.378378378378372</c:v>
                      </c:pt>
                      <c:pt idx="9" formatCode="0">
                        <c:v>72.972972972972968</c:v>
                      </c:pt>
                      <c:pt idx="10" formatCode="0">
                        <c:v>66.666666666666657</c:v>
                      </c:pt>
                      <c:pt idx="11" formatCode="0">
                        <c:v>54.954954954954957</c:v>
                      </c:pt>
                      <c:pt idx="12" formatCode="0">
                        <c:v>44.144144144144143</c:v>
                      </c:pt>
                      <c:pt idx="13" formatCode="0">
                        <c:v>29.72972972972973</c:v>
                      </c:pt>
                      <c:pt idx="14" formatCode="0">
                        <c:v>13.513513513513514</c:v>
                      </c:pt>
                      <c:pt idx="15" formatCode="0">
                        <c:v>3.6036036036036037</c:v>
                      </c:pt>
                      <c:pt idx="16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7D95-42A4-A777-692914459E2A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data!$AE$5</c15:sqref>
                        </c15:formulaRef>
                      </c:ext>
                    </c:extLst>
                    <c:strCache>
                      <c:ptCount val="1"/>
                      <c:pt idx="0">
                        <c:v>fmo-2O;4O</c:v>
                      </c:pt>
                    </c:strCache>
                  </c:strRef>
                </c:tx>
                <c:spPr>
                  <a:ln w="50800" cap="rnd">
                    <a:solidFill>
                      <a:schemeClr val="accent6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data!$AE$6:$AE$38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95.604395604395606</c:v>
                      </c:pt>
                      <c:pt idx="5">
                        <c:v>94.505494505494497</c:v>
                      </c:pt>
                      <c:pt idx="6">
                        <c:v>92.307692307692307</c:v>
                      </c:pt>
                      <c:pt idx="7">
                        <c:v>90.109890109890117</c:v>
                      </c:pt>
                      <c:pt idx="8">
                        <c:v>86.813186813186817</c:v>
                      </c:pt>
                      <c:pt idx="9">
                        <c:v>82.417582417582409</c:v>
                      </c:pt>
                      <c:pt idx="10">
                        <c:v>78.021978021978029</c:v>
                      </c:pt>
                      <c:pt idx="11">
                        <c:v>74.72527472527473</c:v>
                      </c:pt>
                      <c:pt idx="12">
                        <c:v>69.230769230769226</c:v>
                      </c:pt>
                      <c:pt idx="13">
                        <c:v>58.241758241758248</c:v>
                      </c:pt>
                      <c:pt idx="14">
                        <c:v>31.868131868131865</c:v>
                      </c:pt>
                      <c:pt idx="15">
                        <c:v>15.384615384615385</c:v>
                      </c:pt>
                      <c:pt idx="16" formatCode="General">
                        <c:v>4.395604395604396</c:v>
                      </c:pt>
                      <c:pt idx="17" formatCode="General">
                        <c:v>1.098901098901099</c:v>
                      </c:pt>
                      <c:pt idx="18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7D95-42A4-A777-692914459E2A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data!$AF$5</c15:sqref>
                        </c15:formulaRef>
                      </c:ext>
                    </c:extLst>
                    <c:strCache>
                      <c:ptCount val="1"/>
                      <c:pt idx="0">
                        <c:v>fmo-2O;4K</c:v>
                      </c:pt>
                    </c:strCache>
                  </c:strRef>
                </c:tx>
                <c:spPr>
                  <a:ln w="50800" cap="rnd">
                    <a:solidFill>
                      <a:srgbClr val="38E1F8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38E1F8"/>
                    </a:solidFill>
                    <a:ln w="9525">
                      <a:solidFill>
                        <a:srgbClr val="38E1F8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data!$AF$6:$AF$38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94.936708860759495</c:v>
                      </c:pt>
                      <c:pt idx="5">
                        <c:v>91.139240506329116</c:v>
                      </c:pt>
                      <c:pt idx="6">
                        <c:v>82.278481012658233</c:v>
                      </c:pt>
                      <c:pt idx="7">
                        <c:v>56.962025316455701</c:v>
                      </c:pt>
                      <c:pt idx="8">
                        <c:v>43.037974683544306</c:v>
                      </c:pt>
                      <c:pt idx="9">
                        <c:v>22.784810126582279</c:v>
                      </c:pt>
                      <c:pt idx="10">
                        <c:v>8.8607594936708853</c:v>
                      </c:pt>
                      <c:pt idx="11">
                        <c:v>2.5316455696202533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7D95-42A4-A777-692914459E2A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data!$AG$5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data!$AG$6:$AG$38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94.117647058823522</c:v>
                      </c:pt>
                      <c:pt idx="5">
                        <c:v>88.235294117647058</c:v>
                      </c:pt>
                      <c:pt idx="6">
                        <c:v>83.82352941176471</c:v>
                      </c:pt>
                      <c:pt idx="7">
                        <c:v>76.470588235294116</c:v>
                      </c:pt>
                      <c:pt idx="8">
                        <c:v>72.058823529411768</c:v>
                      </c:pt>
                      <c:pt idx="9">
                        <c:v>67.64705882352942</c:v>
                      </c:pt>
                      <c:pt idx="10">
                        <c:v>52.941176470588239</c:v>
                      </c:pt>
                      <c:pt idx="11">
                        <c:v>35.294117647058826</c:v>
                      </c:pt>
                      <c:pt idx="12">
                        <c:v>11.76470588235294</c:v>
                      </c:pt>
                      <c:pt idx="13">
                        <c:v>1.4705882352941175</c:v>
                      </c:pt>
                      <c:pt idx="14">
                        <c:v>1.4705882352941175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7D95-42A4-A777-692914459E2A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Age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24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Live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animals (%)</a:t>
                </a:r>
                <a:endParaRPr lang="en-US" sz="24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 w="25400">
          <a:solidFill>
            <a:schemeClr val="bg1"/>
          </a:solidFill>
        </a:ln>
        <a:effectLst/>
      </c:spPr>
    </c:plotArea>
    <c:legend>
      <c:legendPos val="b"/>
      <c:layout>
        <c:manualLayout>
          <c:xMode val="edge"/>
          <c:yMode val="edge"/>
          <c:x val="0.13004945287298475"/>
          <c:y val="0.27547578544919926"/>
          <c:w val="0.1860393347692525"/>
          <c:h val="0.4986403995748914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763264101026541"/>
          <c:y val="5.7046199582195083E-2"/>
          <c:w val="0.75173351606976324"/>
          <c:h val="0.77600151954689867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data!$O$5</c:f>
              <c:strCache>
                <c:ptCount val="1"/>
                <c:pt idx="0">
                  <c:v>Wild-Type</c:v>
                </c:pt>
              </c:strCache>
            </c:strRef>
          </c:tx>
          <c:spPr>
            <a:ln w="88900" cap="rnd">
              <a:solidFill>
                <a:schemeClr val="tx1"/>
              </a:solidFill>
              <a:round/>
            </a:ln>
            <a:effectLst/>
          </c:spPr>
          <c:marker>
            <c:symbol val="x"/>
            <c:size val="12"/>
            <c:spPr>
              <a:solidFill>
                <a:schemeClr val="tx1"/>
              </a:solidFill>
              <a:ln w="38100">
                <a:solidFill>
                  <a:schemeClr val="tx1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data!$O$6:$O$38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92.857142857142861</c:v>
                </c:pt>
                <c:pt idx="5" formatCode="0">
                  <c:v>86.904761904761912</c:v>
                </c:pt>
                <c:pt idx="6" formatCode="0">
                  <c:v>73.80952380952381</c:v>
                </c:pt>
                <c:pt idx="7" formatCode="0">
                  <c:v>58.333333333333336</c:v>
                </c:pt>
                <c:pt idx="8" formatCode="0">
                  <c:v>46.428571428571431</c:v>
                </c:pt>
                <c:pt idx="9" formatCode="0">
                  <c:v>32.142857142857146</c:v>
                </c:pt>
                <c:pt idx="10" formatCode="0">
                  <c:v>13.095238095238097</c:v>
                </c:pt>
                <c:pt idx="11" formatCode="0">
                  <c:v>1.1904761904761905</c:v>
                </c:pt>
                <c:pt idx="12" formatCode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7EB-44CF-A3BD-E0E153AD7E6C}"/>
            </c:ext>
          </c:extLst>
        </c:ser>
        <c:ser>
          <c:idx val="4"/>
          <c:order val="1"/>
          <c:tx>
            <c:strRef>
              <c:f>data!$P$5</c:f>
              <c:strCache>
                <c:ptCount val="1"/>
                <c:pt idx="0">
                  <c:v>fmo-2 OE</c:v>
                </c:pt>
              </c:strCache>
              <c:extLst xmlns:c15="http://schemas.microsoft.com/office/drawing/2012/chart"/>
            </c:strRef>
          </c:tx>
          <c:spPr>
            <a:ln w="88900" cap="rnd">
              <a:solidFill>
                <a:srgbClr val="FFC000"/>
              </a:solidFill>
              <a:prstDash val="solid"/>
              <a:round/>
            </a:ln>
            <a:effectLst/>
          </c:spPr>
          <c:marker>
            <c:symbol val="dash"/>
            <c:size val="24"/>
            <c:spPr>
              <a:solidFill>
                <a:srgbClr val="FFC000"/>
              </a:solidFill>
              <a:ln w="38100">
                <a:solidFill>
                  <a:schemeClr val="accent4"/>
                </a:solidFill>
                <a:prstDash val="dash"/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data!$P$6:$P$38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95.238095238095227</c:v>
                </c:pt>
                <c:pt idx="6">
                  <c:v>85.714285714285708</c:v>
                </c:pt>
                <c:pt idx="7">
                  <c:v>80.952380952380949</c:v>
                </c:pt>
                <c:pt idx="8">
                  <c:v>71.428571428571431</c:v>
                </c:pt>
                <c:pt idx="9">
                  <c:v>61.904761904761905</c:v>
                </c:pt>
                <c:pt idx="10">
                  <c:v>52.380952380952387</c:v>
                </c:pt>
                <c:pt idx="11">
                  <c:v>42.857142857142854</c:v>
                </c:pt>
                <c:pt idx="12">
                  <c:v>33.333333333333329</c:v>
                </c:pt>
                <c:pt idx="13">
                  <c:v>9.5238095238095237</c:v>
                </c:pt>
                <c:pt idx="14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D7EB-44CF-A3BD-E0E153AD7E6C}"/>
            </c:ext>
          </c:extLst>
        </c:ser>
        <c:ser>
          <c:idx val="2"/>
          <c:order val="5"/>
          <c:tx>
            <c:strRef>
              <c:f>data!$S$5</c:f>
              <c:strCache>
                <c:ptCount val="1"/>
                <c:pt idx="0">
                  <c:v>fmo-4 KO</c:v>
                </c:pt>
              </c:strCache>
              <c:extLst xmlns:c15="http://schemas.microsoft.com/office/drawing/2012/chart"/>
            </c:strRef>
          </c:tx>
          <c:spPr>
            <a:ln w="88900" cap="rnd">
              <a:solidFill>
                <a:srgbClr val="FF0000"/>
              </a:solidFill>
              <a:prstDash val="sysDot"/>
              <a:round/>
            </a:ln>
            <a:effectLst/>
          </c:spPr>
          <c:marker>
            <c:symbol val="triangle"/>
            <c:size val="12"/>
            <c:spPr>
              <a:solidFill>
                <a:srgbClr val="FF0000"/>
              </a:solidFill>
              <a:ln w="38100">
                <a:solidFill>
                  <a:srgbClr val="FF0000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data!$S$6:$S$38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94.656488549618317</c:v>
                </c:pt>
                <c:pt idx="5">
                  <c:v>88.549618320610691</c:v>
                </c:pt>
                <c:pt idx="6">
                  <c:v>76.335877862595424</c:v>
                </c:pt>
                <c:pt idx="7">
                  <c:v>63.358778625954194</c:v>
                </c:pt>
                <c:pt idx="8">
                  <c:v>50.381679389312971</c:v>
                </c:pt>
                <c:pt idx="9">
                  <c:v>32.824427480916029</c:v>
                </c:pt>
                <c:pt idx="10">
                  <c:v>15.267175572519085</c:v>
                </c:pt>
                <c:pt idx="11">
                  <c:v>4.5801526717557248</c:v>
                </c:pt>
                <c:pt idx="12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7-D7EB-44CF-A3BD-E0E153AD7E6C}"/>
            </c:ext>
          </c:extLst>
        </c:ser>
        <c:ser>
          <c:idx val="8"/>
          <c:order val="7"/>
          <c:tx>
            <c:strRef>
              <c:f>data!$W$5</c:f>
              <c:strCache>
                <c:ptCount val="1"/>
                <c:pt idx="0">
                  <c:v>fmo-2OE;4KO</c:v>
                </c:pt>
              </c:strCache>
              <c:extLst xmlns:c15="http://schemas.microsoft.com/office/drawing/2012/chart"/>
            </c:strRef>
          </c:tx>
          <c:spPr>
            <a:ln w="92075" cap="rnd">
              <a:solidFill>
                <a:srgbClr val="38E1F8"/>
              </a:solidFill>
              <a:prstDash val="sysDash"/>
              <a:round/>
            </a:ln>
            <a:effectLst/>
          </c:spPr>
          <c:marker>
            <c:symbol val="diamond"/>
            <c:size val="12"/>
            <c:spPr>
              <a:solidFill>
                <a:srgbClr val="38E1F8"/>
              </a:solidFill>
              <a:ln w="38100">
                <a:solidFill>
                  <a:srgbClr val="38E1F8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data!$W$6:$W$38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92.631578947368425</c:v>
                </c:pt>
                <c:pt idx="5">
                  <c:v>85.263157894736835</c:v>
                </c:pt>
                <c:pt idx="6">
                  <c:v>74.73684210526315</c:v>
                </c:pt>
                <c:pt idx="7">
                  <c:v>64.21052631578948</c:v>
                </c:pt>
                <c:pt idx="8">
                  <c:v>48.421052631578945</c:v>
                </c:pt>
                <c:pt idx="9">
                  <c:v>23.157894736842106</c:v>
                </c:pt>
                <c:pt idx="10">
                  <c:v>6.3157894736842106</c:v>
                </c:pt>
                <c:pt idx="11">
                  <c:v>1.0526315789473684</c:v>
                </c:pt>
                <c:pt idx="12">
                  <c:v>1.0526315789473684</c:v>
                </c:pt>
                <c:pt idx="13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B-D7EB-44CF-A3BD-E0E153AD7E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2"/>
                <c:tx>
                  <c:strRef>
                    <c:extLst>
                      <c:ext uri="{02D57815-91ED-43cb-92C2-25804820EDAC}">
                        <c15:formulaRef>
                          <c15:sqref>data!$Q$5</c15:sqref>
                        </c15:formulaRef>
                      </c:ext>
                    </c:extLst>
                    <c:strCache>
                      <c:ptCount val="1"/>
                      <c:pt idx="0">
                        <c:v>FMO-2 KO Fed</c:v>
                      </c:pt>
                    </c:strCache>
                  </c:strRef>
                </c:tx>
                <c:spPr>
                  <a:ln w="63500" cap="rnd">
                    <a:solidFill>
                      <a:srgbClr val="B9179E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B9179E"/>
                    </a:solidFill>
                    <a:ln w="38100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data!$Q$6:$Q$38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88.888888888888886</c:v>
                      </c:pt>
                      <c:pt idx="5">
                        <c:v>77.777777777777786</c:v>
                      </c:pt>
                      <c:pt idx="6">
                        <c:v>72.222222222222214</c:v>
                      </c:pt>
                      <c:pt idx="7">
                        <c:v>61.111111111111114</c:v>
                      </c:pt>
                      <c:pt idx="8">
                        <c:v>44.444444444444443</c:v>
                      </c:pt>
                      <c:pt idx="9">
                        <c:v>27.777777777777779</c:v>
                      </c:pt>
                      <c:pt idx="10">
                        <c:v>11.111111111111111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D7EB-44CF-A3BD-E0E153AD7E6C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data!$R$5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B9179E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B9179E"/>
                    </a:solidFill>
                    <a:ln w="50800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data!$R$6:$R$38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96.511627906976756</c:v>
                      </c:pt>
                      <c:pt idx="5">
                        <c:v>90.697674418604649</c:v>
                      </c:pt>
                      <c:pt idx="6">
                        <c:v>79.069767441860463</c:v>
                      </c:pt>
                      <c:pt idx="7">
                        <c:v>63.953488372093027</c:v>
                      </c:pt>
                      <c:pt idx="8">
                        <c:v>50</c:v>
                      </c:pt>
                      <c:pt idx="9">
                        <c:v>34.883720930232556</c:v>
                      </c:pt>
                      <c:pt idx="10">
                        <c:v>17.441860465116278</c:v>
                      </c:pt>
                      <c:pt idx="11">
                        <c:v>4.6511627906976747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D7EB-44CF-A3BD-E0E153AD7E6C}"/>
                  </c:ext>
                </c:extLst>
              </c15:ser>
            </c15:filteredScatterSeries>
            <c15:filteredScatterSeries>
              <c15:ser>
                <c:idx val="6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data!$T$5</c15:sqref>
                        </c15:formulaRef>
                      </c:ext>
                    </c:extLst>
                    <c:strCache>
                      <c:ptCount val="1"/>
                      <c:pt idx="0">
                        <c:v>fmo-4 OE</c:v>
                      </c:pt>
                    </c:strCache>
                  </c:strRef>
                </c:tx>
                <c:spPr>
                  <a:ln w="88900" cap="rnd">
                    <a:solidFill>
                      <a:schemeClr val="accent5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12"/>
                  <c:spPr>
                    <a:solidFill>
                      <a:schemeClr val="accent5"/>
                    </a:solidFill>
                    <a:ln w="38100">
                      <a:noFill/>
                      <a:prstDash val="solid"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data!$T$6:$T$38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95.50561797752809</c:v>
                      </c:pt>
                      <c:pt idx="5">
                        <c:v>92.134831460674164</c:v>
                      </c:pt>
                      <c:pt idx="6">
                        <c:v>86.516853932584269</c:v>
                      </c:pt>
                      <c:pt idx="7">
                        <c:v>77.528089887640448</c:v>
                      </c:pt>
                      <c:pt idx="8">
                        <c:v>65.168539325842701</c:v>
                      </c:pt>
                      <c:pt idx="9">
                        <c:v>56.17977528089888</c:v>
                      </c:pt>
                      <c:pt idx="10">
                        <c:v>41.573033707865171</c:v>
                      </c:pt>
                      <c:pt idx="11">
                        <c:v>22.471910112359549</c:v>
                      </c:pt>
                      <c:pt idx="12">
                        <c:v>11.235955056179774</c:v>
                      </c:pt>
                      <c:pt idx="13">
                        <c:v>1.1235955056179776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D7EB-44CF-A3BD-E0E153AD7E6C}"/>
                  </c:ext>
                </c:extLst>
              </c15:ser>
            </c15:filteredScatterSeries>
            <c15:filteredScatterSeries>
              <c15:ser>
                <c:idx val="5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1"/>
                    </a:solidFill>
                    <a:ln w="38100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data!$U$6:$U$38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94.545454545454547</c:v>
                      </c:pt>
                      <c:pt idx="5">
                        <c:v>85.454545454545453</c:v>
                      </c:pt>
                      <c:pt idx="6">
                        <c:v>74.545454545454547</c:v>
                      </c:pt>
                      <c:pt idx="7">
                        <c:v>61.818181818181813</c:v>
                      </c:pt>
                      <c:pt idx="8">
                        <c:v>50.909090909090907</c:v>
                      </c:pt>
                      <c:pt idx="9">
                        <c:v>29.09090909090909</c:v>
                      </c:pt>
                      <c:pt idx="10">
                        <c:v>9.0909090909090917</c:v>
                      </c:pt>
                      <c:pt idx="11">
                        <c:v>3.6363636363636362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D7EB-44CF-A3BD-E0E153AD7E6C}"/>
                  </c:ext>
                </c:extLst>
              </c15:ser>
            </c15:filteredScatterSeries>
            <c15:filteredScatterSeries>
              <c15:ser>
                <c:idx val="7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data!$V$5</c15:sqref>
                        </c15:formulaRef>
                      </c:ext>
                    </c:extLst>
                    <c:strCache>
                      <c:ptCount val="1"/>
                      <c:pt idx="0">
                        <c:v>fmo-2OE;4OE</c:v>
                      </c:pt>
                    </c:strCache>
                  </c:strRef>
                </c:tx>
                <c:spPr>
                  <a:ln w="63500" cap="rnd">
                    <a:solidFill>
                      <a:schemeClr val="accent6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38100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data!$V$6:$V$38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97.794117647058826</c:v>
                      </c:pt>
                      <c:pt idx="5">
                        <c:v>94.85294117647058</c:v>
                      </c:pt>
                      <c:pt idx="6">
                        <c:v>91.17647058823529</c:v>
                      </c:pt>
                      <c:pt idx="7">
                        <c:v>85.294117647058826</c:v>
                      </c:pt>
                      <c:pt idx="8">
                        <c:v>80.14705882352942</c:v>
                      </c:pt>
                      <c:pt idx="9">
                        <c:v>70.588235294117652</c:v>
                      </c:pt>
                      <c:pt idx="10">
                        <c:v>58.82352941176471</c:v>
                      </c:pt>
                      <c:pt idx="11">
                        <c:v>49.264705882352942</c:v>
                      </c:pt>
                      <c:pt idx="12">
                        <c:v>32.352941176470587</c:v>
                      </c:pt>
                      <c:pt idx="13">
                        <c:v>11.76470588235294</c:v>
                      </c:pt>
                      <c:pt idx="14">
                        <c:v>5.1470588235294112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D7EB-44CF-A3BD-E0E153AD7E6C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data!$X$5</c15:sqref>
                        </c15:formulaRef>
                      </c:ext>
                    </c:extLst>
                    <c:strCache>
                      <c:ptCount val="1"/>
                      <c:pt idx="0">
                        <c:v>fmo-2K;4K</c:v>
                      </c:pt>
                    </c:strCache>
                  </c:strRef>
                </c:tx>
                <c:spPr>
                  <a:ln w="50800" cap="rnd">
                    <a:solidFill>
                      <a:srgbClr val="9966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8"/>
                  <c:spPr>
                    <a:solidFill>
                      <a:srgbClr val="996600"/>
                    </a:solidFill>
                    <a:ln w="9525">
                      <a:solidFill>
                        <a:srgbClr val="99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data!$X$6:$X$38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72.727272727272734</c:v>
                      </c:pt>
                      <c:pt idx="5" formatCode="0">
                        <c:v>72.727272727272734</c:v>
                      </c:pt>
                      <c:pt idx="6" formatCode="0">
                        <c:v>63.636363636363633</c:v>
                      </c:pt>
                      <c:pt idx="7" formatCode="0">
                        <c:v>45.454545454545453</c:v>
                      </c:pt>
                      <c:pt idx="8" formatCode="0">
                        <c:v>27.27272727272727</c:v>
                      </c:pt>
                      <c:pt idx="9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D7EB-44CF-A3BD-E0E153AD7E6C}"/>
                  </c:ext>
                </c:extLst>
              </c15:ser>
            </c15:filteredScatterSeries>
            <c15:filteredScatterSeries>
              <c15:ser>
                <c:idx val="11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data!$Z$5</c15:sqref>
                        </c15:formulaRef>
                      </c:ext>
                    </c:extLst>
                    <c:strCache>
                      <c:ptCount val="1"/>
                      <c:pt idx="0">
                        <c:v>fmo-2 OE sDR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data!$Z$6:$Z$38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93.548387096774192</c:v>
                      </c:pt>
                      <c:pt idx="5">
                        <c:v>88.709677419354833</c:v>
                      </c:pt>
                      <c:pt idx="6">
                        <c:v>87.096774193548384</c:v>
                      </c:pt>
                      <c:pt idx="7">
                        <c:v>83.870967741935488</c:v>
                      </c:pt>
                      <c:pt idx="8">
                        <c:v>80.645161290322577</c:v>
                      </c:pt>
                      <c:pt idx="9">
                        <c:v>74.193548387096769</c:v>
                      </c:pt>
                      <c:pt idx="10">
                        <c:v>66.129032258064512</c:v>
                      </c:pt>
                      <c:pt idx="11">
                        <c:v>61.29032258064516</c:v>
                      </c:pt>
                      <c:pt idx="12">
                        <c:v>50</c:v>
                      </c:pt>
                      <c:pt idx="13">
                        <c:v>45.161290322580641</c:v>
                      </c:pt>
                      <c:pt idx="14">
                        <c:v>19.35483870967742</c:v>
                      </c:pt>
                      <c:pt idx="15">
                        <c:v>8.064516129032258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D7EB-44CF-A3BD-E0E153AD7E6C}"/>
                  </c:ext>
                </c:extLst>
              </c15:ser>
            </c15:filteredScatterSeries>
            <c15:filteredScatterSeries>
              <c15:ser>
                <c:idx val="12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data!$AA$5</c15:sqref>
                        </c15:formulaRef>
                      </c:ext>
                    </c:extLst>
                    <c:strCache>
                      <c:ptCount val="1"/>
                      <c:pt idx="0">
                        <c:v>FMO-2 KO DR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0000"/>
                    </a:solidFill>
                    <a:ln w="9525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data!$AA$6:$AA$38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</c:v>
                      </c:pt>
                      <c:pt idx="5">
                        <c:v>86</c:v>
                      </c:pt>
                      <c:pt idx="6">
                        <c:v>75</c:v>
                      </c:pt>
                      <c:pt idx="7">
                        <c:v>62</c:v>
                      </c:pt>
                      <c:pt idx="8">
                        <c:v>52</c:v>
                      </c:pt>
                      <c:pt idx="9">
                        <c:v>36</c:v>
                      </c:pt>
                      <c:pt idx="10">
                        <c:v>20</c:v>
                      </c:pt>
                      <c:pt idx="11">
                        <c:v>5</c:v>
                      </c:pt>
                      <c:pt idx="12">
                        <c:v>1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D7EB-44CF-A3BD-E0E153AD7E6C}"/>
                  </c:ext>
                </c:extLst>
              </c15:ser>
            </c15:filteredScatterSeries>
            <c15:filteredScatterSeries>
              <c15:ser>
                <c:idx val="13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data!$AB$5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B9179E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B9179E"/>
                    </a:solidFill>
                    <a:ln w="9525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data!$AB$6:$AB$38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89.85507246376811</c:v>
                      </c:pt>
                      <c:pt idx="5">
                        <c:v>84.05797101449275</c:v>
                      </c:pt>
                      <c:pt idx="6">
                        <c:v>73.91304347826086</c:v>
                      </c:pt>
                      <c:pt idx="7">
                        <c:v>60.869565217391312</c:v>
                      </c:pt>
                      <c:pt idx="8">
                        <c:v>57.971014492753625</c:v>
                      </c:pt>
                      <c:pt idx="9">
                        <c:v>55.072463768115945</c:v>
                      </c:pt>
                      <c:pt idx="10">
                        <c:v>39.130434782608695</c:v>
                      </c:pt>
                      <c:pt idx="11">
                        <c:v>33.333333333333329</c:v>
                      </c:pt>
                      <c:pt idx="12">
                        <c:v>10.144927536231885</c:v>
                      </c:pt>
                      <c:pt idx="13">
                        <c:v>2.8985507246376812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D7EB-44CF-A3BD-E0E153AD7E6C}"/>
                  </c:ext>
                </c:extLst>
              </c15:ser>
            </c15:filteredScatterSeries>
            <c15:filteredScatterSeries>
              <c15:ser>
                <c:idx val="14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data!$AC$5</c15:sqref>
                        </c15:formulaRef>
                      </c:ext>
                    </c:extLst>
                    <c:strCache>
                      <c:ptCount val="1"/>
                      <c:pt idx="0">
                        <c:v>fmo-4 KO DR</c:v>
                      </c:pt>
                    </c:strCache>
                  </c:strRef>
                </c:tx>
                <c:spPr>
                  <a:ln w="50800" cap="rnd">
                    <a:solidFill>
                      <a:srgbClr val="FFC0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FFC000"/>
                    </a:solidFill>
                    <a:ln w="9525">
                      <a:solidFill>
                        <a:srgbClr val="FFC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data!$AC$6:$AC$38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</c:v>
                      </c:pt>
                      <c:pt idx="5">
                        <c:v>85</c:v>
                      </c:pt>
                      <c:pt idx="6">
                        <c:v>82</c:v>
                      </c:pt>
                      <c:pt idx="7">
                        <c:v>75</c:v>
                      </c:pt>
                      <c:pt idx="8">
                        <c:v>57</c:v>
                      </c:pt>
                      <c:pt idx="9">
                        <c:v>45</c:v>
                      </c:pt>
                      <c:pt idx="10">
                        <c:v>26</c:v>
                      </c:pt>
                      <c:pt idx="11">
                        <c:v>12</c:v>
                      </c:pt>
                      <c:pt idx="12">
                        <c:v>2.7027027027027026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D7EB-44CF-A3BD-E0E153AD7E6C}"/>
                  </c:ext>
                </c:extLst>
              </c15:ser>
            </c15:filteredScatterSeries>
            <c15:filteredScatterSeries>
              <c15:ser>
                <c:idx val="15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data!$AD$5</c15:sqref>
                        </c15:formulaRef>
                      </c:ext>
                    </c:extLst>
                    <c:strCache>
                      <c:ptCount val="1"/>
                      <c:pt idx="0">
                        <c:v>fmo-4 OE DR</c:v>
                      </c:pt>
                    </c:strCache>
                  </c:strRef>
                </c:tx>
                <c:spPr>
                  <a:ln w="50800" cap="rnd">
                    <a:solidFill>
                      <a:schemeClr val="bg2">
                        <a:lumMod val="75000"/>
                      </a:schemeClr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bg2">
                        <a:lumMod val="75000"/>
                      </a:schemeClr>
                    </a:solidFill>
                    <a:ln w="9525">
                      <a:solidFill>
                        <a:schemeClr val="bg2">
                          <a:lumMod val="75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data!$AD$6:$AD$38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95.495495495495504</c:v>
                      </c:pt>
                      <c:pt idx="5" formatCode="0">
                        <c:v>90.990990990990994</c:v>
                      </c:pt>
                      <c:pt idx="6" formatCode="0">
                        <c:v>87.387387387387378</c:v>
                      </c:pt>
                      <c:pt idx="7" formatCode="0">
                        <c:v>82.882882882882882</c:v>
                      </c:pt>
                      <c:pt idx="8" formatCode="0">
                        <c:v>78.378378378378372</c:v>
                      </c:pt>
                      <c:pt idx="9" formatCode="0">
                        <c:v>72.972972972972968</c:v>
                      </c:pt>
                      <c:pt idx="10" formatCode="0">
                        <c:v>66.666666666666657</c:v>
                      </c:pt>
                      <c:pt idx="11" formatCode="0">
                        <c:v>54.954954954954957</c:v>
                      </c:pt>
                      <c:pt idx="12" formatCode="0">
                        <c:v>44.144144144144143</c:v>
                      </c:pt>
                      <c:pt idx="13" formatCode="0">
                        <c:v>29.72972972972973</c:v>
                      </c:pt>
                      <c:pt idx="14" formatCode="0">
                        <c:v>13.513513513513514</c:v>
                      </c:pt>
                      <c:pt idx="15" formatCode="0">
                        <c:v>3.6036036036036037</c:v>
                      </c:pt>
                      <c:pt idx="16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D7EB-44CF-A3BD-E0E153AD7E6C}"/>
                  </c:ext>
                </c:extLst>
              </c15:ser>
            </c15:filteredScatterSeries>
            <c15:filteredScatterSeries>
              <c15:ser>
                <c:idx val="16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data!$AE$5</c15:sqref>
                        </c15:formulaRef>
                      </c:ext>
                    </c:extLst>
                    <c:strCache>
                      <c:ptCount val="1"/>
                      <c:pt idx="0">
                        <c:v>fmo-2O;4O</c:v>
                      </c:pt>
                    </c:strCache>
                  </c:strRef>
                </c:tx>
                <c:spPr>
                  <a:ln w="50800" cap="rnd">
                    <a:solidFill>
                      <a:schemeClr val="accent6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data!$AE$6:$AE$38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95.604395604395606</c:v>
                      </c:pt>
                      <c:pt idx="5">
                        <c:v>94.505494505494497</c:v>
                      </c:pt>
                      <c:pt idx="6">
                        <c:v>92.307692307692307</c:v>
                      </c:pt>
                      <c:pt idx="7">
                        <c:v>90.109890109890117</c:v>
                      </c:pt>
                      <c:pt idx="8">
                        <c:v>86.813186813186817</c:v>
                      </c:pt>
                      <c:pt idx="9">
                        <c:v>82.417582417582409</c:v>
                      </c:pt>
                      <c:pt idx="10">
                        <c:v>78.021978021978029</c:v>
                      </c:pt>
                      <c:pt idx="11">
                        <c:v>74.72527472527473</c:v>
                      </c:pt>
                      <c:pt idx="12">
                        <c:v>69.230769230769226</c:v>
                      </c:pt>
                      <c:pt idx="13">
                        <c:v>58.241758241758248</c:v>
                      </c:pt>
                      <c:pt idx="14">
                        <c:v>31.868131868131865</c:v>
                      </c:pt>
                      <c:pt idx="15">
                        <c:v>15.384615384615385</c:v>
                      </c:pt>
                      <c:pt idx="16" formatCode="General">
                        <c:v>4.395604395604396</c:v>
                      </c:pt>
                      <c:pt idx="17" formatCode="General">
                        <c:v>1.098901098901099</c:v>
                      </c:pt>
                      <c:pt idx="18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D7EB-44CF-A3BD-E0E153AD7E6C}"/>
                  </c:ext>
                </c:extLst>
              </c15:ser>
            </c15:filteredScatterSeries>
            <c15:filteredScatterSeries>
              <c15:ser>
                <c:idx val="17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data!$AF$5</c15:sqref>
                        </c15:formulaRef>
                      </c:ext>
                    </c:extLst>
                    <c:strCache>
                      <c:ptCount val="1"/>
                      <c:pt idx="0">
                        <c:v>fmo-2O;4K</c:v>
                      </c:pt>
                    </c:strCache>
                  </c:strRef>
                </c:tx>
                <c:spPr>
                  <a:ln w="50800" cap="rnd">
                    <a:solidFill>
                      <a:srgbClr val="38E1F8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38E1F8"/>
                    </a:solidFill>
                    <a:ln w="9525">
                      <a:solidFill>
                        <a:srgbClr val="38E1F8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data!$AF$6:$AF$38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94.936708860759495</c:v>
                      </c:pt>
                      <c:pt idx="5">
                        <c:v>91.139240506329116</c:v>
                      </c:pt>
                      <c:pt idx="6">
                        <c:v>82.278481012658233</c:v>
                      </c:pt>
                      <c:pt idx="7">
                        <c:v>56.962025316455701</c:v>
                      </c:pt>
                      <c:pt idx="8">
                        <c:v>43.037974683544306</c:v>
                      </c:pt>
                      <c:pt idx="9">
                        <c:v>22.784810126582279</c:v>
                      </c:pt>
                      <c:pt idx="10">
                        <c:v>8.8607594936708853</c:v>
                      </c:pt>
                      <c:pt idx="11">
                        <c:v>2.5316455696202533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D7EB-44CF-A3BD-E0E153AD7E6C}"/>
                  </c:ext>
                </c:extLst>
              </c15:ser>
            </c15:filteredScatterSeries>
            <c15:filteredScatterSeries>
              <c15:ser>
                <c:idx val="18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data!$AG$5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data!$AG$6:$AG$38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94.117647058823522</c:v>
                      </c:pt>
                      <c:pt idx="5">
                        <c:v>88.235294117647058</c:v>
                      </c:pt>
                      <c:pt idx="6">
                        <c:v>83.82352941176471</c:v>
                      </c:pt>
                      <c:pt idx="7">
                        <c:v>76.470588235294116</c:v>
                      </c:pt>
                      <c:pt idx="8">
                        <c:v>72.058823529411768</c:v>
                      </c:pt>
                      <c:pt idx="9">
                        <c:v>67.64705882352942</c:v>
                      </c:pt>
                      <c:pt idx="10">
                        <c:v>52.941176470588239</c:v>
                      </c:pt>
                      <c:pt idx="11">
                        <c:v>35.294117647058826</c:v>
                      </c:pt>
                      <c:pt idx="12">
                        <c:v>11.76470588235294</c:v>
                      </c:pt>
                      <c:pt idx="13">
                        <c:v>1.4705882352941175</c:v>
                      </c:pt>
                      <c:pt idx="14">
                        <c:v>1.4705882352941175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D7EB-44CF-A3BD-E0E153AD7E6C}"/>
                  </c:ext>
                </c:extLst>
              </c15:ser>
            </c15:filteredScatterSeries>
            <c15:filteredScatterSeries>
              <c15:ser>
                <c:idx val="19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data!$AH$5</c15:sqref>
                        </c15:formulaRef>
                      </c:ext>
                    </c:extLst>
                    <c:strCache>
                      <c:ptCount val="1"/>
                      <c:pt idx="0">
                        <c:v>fmo-2K;4K</c:v>
                      </c:pt>
                    </c:strCache>
                  </c:strRef>
                </c:tx>
                <c:spPr>
                  <a:ln w="50800" cap="rnd">
                    <a:solidFill>
                      <a:srgbClr val="9966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996600"/>
                    </a:solidFill>
                    <a:ln w="9525">
                      <a:solidFill>
                        <a:srgbClr val="99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data!$AH$6:$AH$38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97.61904761904762</c:v>
                      </c:pt>
                      <c:pt idx="5">
                        <c:v>92.857142857142861</c:v>
                      </c:pt>
                      <c:pt idx="6">
                        <c:v>73.80952380952381</c:v>
                      </c:pt>
                      <c:pt idx="7">
                        <c:v>61.904761904761905</c:v>
                      </c:pt>
                      <c:pt idx="8">
                        <c:v>42.857142857142854</c:v>
                      </c:pt>
                      <c:pt idx="9">
                        <c:v>7.1428571428571423</c:v>
                      </c:pt>
                      <c:pt idx="10">
                        <c:v>2.3809523809523809</c:v>
                      </c:pt>
                      <c:pt idx="11">
                        <c:v>2.3809523809523809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D7EB-44CF-A3BD-E0E153AD7E6C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4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4000" b="1">
                    <a:solidFill>
                      <a:schemeClr val="tx1"/>
                    </a:solidFill>
                  </a:rPr>
                  <a:t>Age</a:t>
                </a:r>
                <a:r>
                  <a:rPr lang="en-US" sz="4000" b="1" baseline="0">
                    <a:solidFill>
                      <a:schemeClr val="tx1"/>
                    </a:solidFill>
                  </a:rPr>
                  <a:t> (</a:t>
                </a:r>
                <a:r>
                  <a:rPr lang="en-US" sz="4400" b="1" baseline="0">
                    <a:solidFill>
                      <a:schemeClr val="tx1"/>
                    </a:solidFill>
                  </a:rPr>
                  <a:t>d</a:t>
                </a:r>
                <a:r>
                  <a:rPr lang="en-US" sz="4400" b="1">
                    <a:solidFill>
                      <a:schemeClr val="tx1"/>
                    </a:solidFill>
                  </a:rPr>
                  <a:t>ays</a:t>
                </a:r>
                <a:r>
                  <a:rPr lang="en-US" sz="4000" b="1">
                    <a:solidFill>
                      <a:schemeClr val="tx1"/>
                    </a:solidFill>
                  </a:rPr>
                  <a:t>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4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4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4400" b="1">
                    <a:solidFill>
                      <a:schemeClr val="tx1"/>
                    </a:solidFill>
                  </a:rPr>
                  <a:t>Live</a:t>
                </a:r>
                <a:r>
                  <a:rPr lang="en-US" sz="4400" b="1" baseline="0">
                    <a:solidFill>
                      <a:schemeClr val="tx1"/>
                    </a:solidFill>
                  </a:rPr>
                  <a:t> animals (%)</a:t>
                </a:r>
                <a:endParaRPr lang="en-US" sz="44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4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 w="25400">
          <a:solidFill>
            <a:schemeClr val="bg1"/>
          </a:solidFill>
        </a:ln>
        <a:effectLst/>
      </c:spPr>
    </c:plotArea>
    <c:legend>
      <c:legendPos val="b"/>
      <c:layout>
        <c:manualLayout>
          <c:xMode val="edge"/>
          <c:yMode val="edge"/>
          <c:x val="0.10272689156666918"/>
          <c:y val="0.48985532153692368"/>
          <c:w val="0.39417021483425685"/>
          <c:h val="0.3354955018150570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24059670533919"/>
          <c:y val="6.1127798771453794E-2"/>
          <c:w val="0.63656438606100207"/>
          <c:h val="0.7639657072464251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data!$O$5</c:f>
              <c:strCache>
                <c:ptCount val="1"/>
                <c:pt idx="0">
                  <c:v>Wild-Type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38100">
                <a:solidFill>
                  <a:schemeClr val="tx1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data!$O$6:$O$38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92.857142857142861</c:v>
                </c:pt>
                <c:pt idx="5" formatCode="0">
                  <c:v>86.904761904761912</c:v>
                </c:pt>
                <c:pt idx="6" formatCode="0">
                  <c:v>73.80952380952381</c:v>
                </c:pt>
                <c:pt idx="7" formatCode="0">
                  <c:v>58.333333333333336</c:v>
                </c:pt>
                <c:pt idx="8" formatCode="0">
                  <c:v>46.428571428571431</c:v>
                </c:pt>
                <c:pt idx="9" formatCode="0">
                  <c:v>32.142857142857146</c:v>
                </c:pt>
                <c:pt idx="10" formatCode="0">
                  <c:v>13.095238095238097</c:v>
                </c:pt>
                <c:pt idx="11" formatCode="0">
                  <c:v>1.1904761904761905</c:v>
                </c:pt>
                <c:pt idx="12" formatCode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338-4397-838A-DC225EEF3984}"/>
            </c:ext>
          </c:extLst>
        </c:ser>
        <c:ser>
          <c:idx val="2"/>
          <c:order val="4"/>
          <c:tx>
            <c:strRef>
              <c:f>data!$S$5</c:f>
              <c:strCache>
                <c:ptCount val="1"/>
                <c:pt idx="0">
                  <c:v>fmo-4 KO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C000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38100">
                <a:solidFill>
                  <a:srgbClr val="FFC000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data!$S$6:$S$38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94.656488549618317</c:v>
                </c:pt>
                <c:pt idx="5">
                  <c:v>88.549618320610691</c:v>
                </c:pt>
                <c:pt idx="6">
                  <c:v>76.335877862595424</c:v>
                </c:pt>
                <c:pt idx="7">
                  <c:v>63.358778625954194</c:v>
                </c:pt>
                <c:pt idx="8">
                  <c:v>50.381679389312971</c:v>
                </c:pt>
                <c:pt idx="9">
                  <c:v>32.824427480916029</c:v>
                </c:pt>
                <c:pt idx="10">
                  <c:v>15.267175572519085</c:v>
                </c:pt>
                <c:pt idx="11">
                  <c:v>4.5801526717557248</c:v>
                </c:pt>
                <c:pt idx="12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D338-4397-838A-DC225EEF3984}"/>
            </c:ext>
          </c:extLst>
        </c:ser>
        <c:ser>
          <c:idx val="6"/>
          <c:order val="5"/>
          <c:tx>
            <c:strRef>
              <c:f>data!$T$5</c:f>
              <c:strCache>
                <c:ptCount val="1"/>
                <c:pt idx="0">
                  <c:v>fmo-4 OE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bg2">
                  <a:lumMod val="75000"/>
                </a:schemeClr>
              </a:solidFill>
              <a:prstDash val="solid"/>
              <a:round/>
            </a:ln>
            <a:effectLst/>
          </c:spPr>
          <c:marker>
            <c:symbol val="circle"/>
            <c:size val="7"/>
            <c:spPr>
              <a:solidFill>
                <a:schemeClr val="bg2">
                  <a:lumMod val="75000"/>
                </a:schemeClr>
              </a:solidFill>
              <a:ln w="38100">
                <a:solidFill>
                  <a:schemeClr val="bg2">
                    <a:lumMod val="75000"/>
                  </a:schemeClr>
                </a:solidFill>
                <a:prstDash val="solid"/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data!$T$6:$T$38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95.50561797752809</c:v>
                </c:pt>
                <c:pt idx="5">
                  <c:v>92.134831460674164</c:v>
                </c:pt>
                <c:pt idx="6">
                  <c:v>86.516853932584269</c:v>
                </c:pt>
                <c:pt idx="7">
                  <c:v>77.528089887640448</c:v>
                </c:pt>
                <c:pt idx="8">
                  <c:v>65.168539325842701</c:v>
                </c:pt>
                <c:pt idx="9">
                  <c:v>56.17977528089888</c:v>
                </c:pt>
                <c:pt idx="10">
                  <c:v>41.573033707865171</c:v>
                </c:pt>
                <c:pt idx="11">
                  <c:v>22.471910112359549</c:v>
                </c:pt>
                <c:pt idx="12">
                  <c:v>11.235955056179774</c:v>
                </c:pt>
                <c:pt idx="13">
                  <c:v>1.1235955056179776</c:v>
                </c:pt>
                <c:pt idx="14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D338-4397-838A-DC225EEF39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4"/>
                <c:order val="1"/>
                <c:tx>
                  <c:strRef>
                    <c:extLst>
                      <c:ext uri="{02D57815-91ED-43cb-92C2-25804820EDAC}">
                        <c15:formulaRef>
                          <c15:sqref>data!$P$5</c15:sqref>
                        </c15:formulaRef>
                      </c:ext>
                    </c:extLst>
                    <c:strCache>
                      <c:ptCount val="1"/>
                      <c:pt idx="0">
                        <c:v>fmo-2 OE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0000"/>
                    </a:solidFill>
                    <a:ln w="38100">
                      <a:solidFill>
                        <a:schemeClr val="accent5"/>
                      </a:solidFill>
                      <a:prstDash val="dash"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data!$P$6:$P$38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95.238095238095227</c:v>
                      </c:pt>
                      <c:pt idx="6">
                        <c:v>85.714285714285708</c:v>
                      </c:pt>
                      <c:pt idx="7">
                        <c:v>80.952380952380949</c:v>
                      </c:pt>
                      <c:pt idx="8">
                        <c:v>71.428571428571431</c:v>
                      </c:pt>
                      <c:pt idx="9">
                        <c:v>61.904761904761905</c:v>
                      </c:pt>
                      <c:pt idx="10">
                        <c:v>52.380952380952387</c:v>
                      </c:pt>
                      <c:pt idx="11">
                        <c:v>42.857142857142854</c:v>
                      </c:pt>
                      <c:pt idx="12">
                        <c:v>33.333333333333329</c:v>
                      </c:pt>
                      <c:pt idx="13">
                        <c:v>9.5238095238095237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8-D338-4397-838A-DC225EEF3984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data!$Q$5</c15:sqref>
                        </c15:formulaRef>
                      </c:ext>
                    </c:extLst>
                    <c:strCache>
                      <c:ptCount val="1"/>
                      <c:pt idx="0">
                        <c:v>FMO-2 KO Fed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FF0000"/>
                    </a:solidFill>
                    <a:ln w="38100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data!$Q$6:$Q$38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88.888888888888886</c:v>
                      </c:pt>
                      <c:pt idx="5">
                        <c:v>77.777777777777786</c:v>
                      </c:pt>
                      <c:pt idx="6">
                        <c:v>72.222222222222214</c:v>
                      </c:pt>
                      <c:pt idx="7">
                        <c:v>61.111111111111114</c:v>
                      </c:pt>
                      <c:pt idx="8">
                        <c:v>44.444444444444443</c:v>
                      </c:pt>
                      <c:pt idx="9">
                        <c:v>27.777777777777779</c:v>
                      </c:pt>
                      <c:pt idx="10">
                        <c:v>11.111111111111111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D338-4397-838A-DC225EEF3984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data!$R$5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B9179E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B9179E"/>
                    </a:solidFill>
                    <a:ln w="50800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data!$R$6:$R$38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96.511627906976756</c:v>
                      </c:pt>
                      <c:pt idx="5">
                        <c:v>90.697674418604649</c:v>
                      </c:pt>
                      <c:pt idx="6">
                        <c:v>79.069767441860463</c:v>
                      </c:pt>
                      <c:pt idx="7">
                        <c:v>63.953488372093027</c:v>
                      </c:pt>
                      <c:pt idx="8">
                        <c:v>50</c:v>
                      </c:pt>
                      <c:pt idx="9">
                        <c:v>34.883720930232556</c:v>
                      </c:pt>
                      <c:pt idx="10">
                        <c:v>17.441860465116278</c:v>
                      </c:pt>
                      <c:pt idx="11">
                        <c:v>4.6511627906976747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D338-4397-838A-DC225EEF3984}"/>
                  </c:ext>
                </c:extLst>
              </c15:ser>
            </c15:filteredScatterSeries>
            <c15:filteredScatterSeries>
              <c15:ser>
                <c:idx val="5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1"/>
                    </a:solidFill>
                    <a:ln w="38100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data!$U$6:$U$38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94.545454545454547</c:v>
                      </c:pt>
                      <c:pt idx="5">
                        <c:v>85.454545454545453</c:v>
                      </c:pt>
                      <c:pt idx="6">
                        <c:v>74.545454545454547</c:v>
                      </c:pt>
                      <c:pt idx="7">
                        <c:v>61.818181818181813</c:v>
                      </c:pt>
                      <c:pt idx="8">
                        <c:v>50.909090909090907</c:v>
                      </c:pt>
                      <c:pt idx="9">
                        <c:v>29.09090909090909</c:v>
                      </c:pt>
                      <c:pt idx="10">
                        <c:v>9.0909090909090917</c:v>
                      </c:pt>
                      <c:pt idx="11">
                        <c:v>3.6363636363636362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D338-4397-838A-DC225EEF3984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data!$V$5</c15:sqref>
                        </c15:formulaRef>
                      </c:ext>
                    </c:extLst>
                    <c:strCache>
                      <c:ptCount val="1"/>
                      <c:pt idx="0">
                        <c:v>fmo-2OE;4OE</c:v>
                      </c:pt>
                    </c:strCache>
                  </c:strRef>
                </c:tx>
                <c:spPr>
                  <a:ln w="50800" cap="rnd">
                    <a:solidFill>
                      <a:schemeClr val="accent6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38100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data!$V$6:$V$38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97.794117647058826</c:v>
                      </c:pt>
                      <c:pt idx="5">
                        <c:v>94.85294117647058</c:v>
                      </c:pt>
                      <c:pt idx="6">
                        <c:v>91.17647058823529</c:v>
                      </c:pt>
                      <c:pt idx="7">
                        <c:v>85.294117647058826</c:v>
                      </c:pt>
                      <c:pt idx="8">
                        <c:v>80.14705882352942</c:v>
                      </c:pt>
                      <c:pt idx="9">
                        <c:v>70.588235294117652</c:v>
                      </c:pt>
                      <c:pt idx="10">
                        <c:v>58.82352941176471</c:v>
                      </c:pt>
                      <c:pt idx="11">
                        <c:v>49.264705882352942</c:v>
                      </c:pt>
                      <c:pt idx="12">
                        <c:v>32.352941176470587</c:v>
                      </c:pt>
                      <c:pt idx="13">
                        <c:v>11.76470588235294</c:v>
                      </c:pt>
                      <c:pt idx="14">
                        <c:v>5.1470588235294112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D338-4397-838A-DC225EEF3984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data!$W$5</c15:sqref>
                        </c15:formulaRef>
                      </c:ext>
                    </c:extLst>
                    <c:strCache>
                      <c:ptCount val="1"/>
                      <c:pt idx="0">
                        <c:v>fmo-2OE;4KO</c:v>
                      </c:pt>
                    </c:strCache>
                  </c:strRef>
                </c:tx>
                <c:spPr>
                  <a:ln w="50800" cap="rnd">
                    <a:solidFill>
                      <a:srgbClr val="38E1F8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rgbClr val="38E1F8"/>
                    </a:solidFill>
                    <a:ln w="38100">
                      <a:solidFill>
                        <a:srgbClr val="38E1F8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data!$W$6:$W$38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92.631578947368425</c:v>
                      </c:pt>
                      <c:pt idx="5">
                        <c:v>85.263157894736835</c:v>
                      </c:pt>
                      <c:pt idx="6">
                        <c:v>74.73684210526315</c:v>
                      </c:pt>
                      <c:pt idx="7">
                        <c:v>64.21052631578948</c:v>
                      </c:pt>
                      <c:pt idx="8">
                        <c:v>48.421052631578945</c:v>
                      </c:pt>
                      <c:pt idx="9">
                        <c:v>23.157894736842106</c:v>
                      </c:pt>
                      <c:pt idx="10">
                        <c:v>6.3157894736842106</c:v>
                      </c:pt>
                      <c:pt idx="11">
                        <c:v>1.0526315789473684</c:v>
                      </c:pt>
                      <c:pt idx="12">
                        <c:v>1.0526315789473684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D338-4397-838A-DC225EEF3984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data!$X$5</c15:sqref>
                        </c15:formulaRef>
                      </c:ext>
                    </c:extLst>
                    <c:strCache>
                      <c:ptCount val="1"/>
                      <c:pt idx="0">
                        <c:v>fmo-2K;4K</c:v>
                      </c:pt>
                    </c:strCache>
                  </c:strRef>
                </c:tx>
                <c:spPr>
                  <a:ln w="50800" cap="rnd">
                    <a:solidFill>
                      <a:srgbClr val="9966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8"/>
                  <c:spPr>
                    <a:solidFill>
                      <a:srgbClr val="996600"/>
                    </a:solidFill>
                    <a:ln w="9525">
                      <a:solidFill>
                        <a:srgbClr val="99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data!$X$6:$X$38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72.727272727272734</c:v>
                      </c:pt>
                      <c:pt idx="5" formatCode="0">
                        <c:v>72.727272727272734</c:v>
                      </c:pt>
                      <c:pt idx="6" formatCode="0">
                        <c:v>63.636363636363633</c:v>
                      </c:pt>
                      <c:pt idx="7" formatCode="0">
                        <c:v>45.454545454545453</c:v>
                      </c:pt>
                      <c:pt idx="8" formatCode="0">
                        <c:v>27.27272727272727</c:v>
                      </c:pt>
                      <c:pt idx="9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D338-4397-838A-DC225EEF3984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data!$Y$5</c15:sqref>
                        </c15:formulaRef>
                      </c:ext>
                    </c:extLst>
                    <c:strCache>
                      <c:ptCount val="1"/>
                      <c:pt idx="0">
                        <c:v>Wild-Type DR</c:v>
                      </c:pt>
                    </c:strCache>
                  </c:strRef>
                </c:tx>
                <c:spPr>
                  <a:ln w="50800" cap="rnd">
                    <a:solidFill>
                      <a:schemeClr val="tx1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chemeClr val="tx1"/>
                    </a:solidFill>
                    <a:ln w="9525">
                      <a:solidFill>
                        <a:schemeClr val="tx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data!$Y$6:$Y$38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92.307692307692307</c:v>
                      </c:pt>
                      <c:pt idx="5">
                        <c:v>89.743589743589752</c:v>
                      </c:pt>
                      <c:pt idx="6">
                        <c:v>84.615384615384613</c:v>
                      </c:pt>
                      <c:pt idx="7">
                        <c:v>76.923076923076934</c:v>
                      </c:pt>
                      <c:pt idx="8">
                        <c:v>69.230769230769226</c:v>
                      </c:pt>
                      <c:pt idx="9">
                        <c:v>64.102564102564102</c:v>
                      </c:pt>
                      <c:pt idx="10">
                        <c:v>56.410256410256409</c:v>
                      </c:pt>
                      <c:pt idx="11">
                        <c:v>43.589743589743591</c:v>
                      </c:pt>
                      <c:pt idx="12">
                        <c:v>35.897435897435898</c:v>
                      </c:pt>
                      <c:pt idx="13">
                        <c:v>28.205128205128204</c:v>
                      </c:pt>
                      <c:pt idx="14">
                        <c:v>5.1282051282051277</c:v>
                      </c:pt>
                      <c:pt idx="15">
                        <c:v>2.5641025641025639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D338-4397-838A-DC225EEF3984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data!$Z$5</c15:sqref>
                        </c15:formulaRef>
                      </c:ext>
                    </c:extLst>
                    <c:strCache>
                      <c:ptCount val="1"/>
                      <c:pt idx="0">
                        <c:v>fmo-2 OE sDR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data!$Z$6:$Z$38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93.548387096774192</c:v>
                      </c:pt>
                      <c:pt idx="5">
                        <c:v>88.709677419354833</c:v>
                      </c:pt>
                      <c:pt idx="6">
                        <c:v>87.096774193548384</c:v>
                      </c:pt>
                      <c:pt idx="7">
                        <c:v>83.870967741935488</c:v>
                      </c:pt>
                      <c:pt idx="8">
                        <c:v>80.645161290322577</c:v>
                      </c:pt>
                      <c:pt idx="9">
                        <c:v>74.193548387096769</c:v>
                      </c:pt>
                      <c:pt idx="10">
                        <c:v>66.129032258064512</c:v>
                      </c:pt>
                      <c:pt idx="11">
                        <c:v>61.29032258064516</c:v>
                      </c:pt>
                      <c:pt idx="12">
                        <c:v>50</c:v>
                      </c:pt>
                      <c:pt idx="13">
                        <c:v>45.161290322580641</c:v>
                      </c:pt>
                      <c:pt idx="14">
                        <c:v>19.35483870967742</c:v>
                      </c:pt>
                      <c:pt idx="15">
                        <c:v>8.064516129032258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D338-4397-838A-DC225EEF3984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data!$AA$5</c15:sqref>
                        </c15:formulaRef>
                      </c:ext>
                    </c:extLst>
                    <c:strCache>
                      <c:ptCount val="1"/>
                      <c:pt idx="0">
                        <c:v>FMO-2 KO DR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0000"/>
                    </a:solidFill>
                    <a:ln w="9525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data!$AA$6:$AA$38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</c:v>
                      </c:pt>
                      <c:pt idx="5">
                        <c:v>86</c:v>
                      </c:pt>
                      <c:pt idx="6">
                        <c:v>75</c:v>
                      </c:pt>
                      <c:pt idx="7">
                        <c:v>62</c:v>
                      </c:pt>
                      <c:pt idx="8">
                        <c:v>52</c:v>
                      </c:pt>
                      <c:pt idx="9">
                        <c:v>36</c:v>
                      </c:pt>
                      <c:pt idx="10">
                        <c:v>20</c:v>
                      </c:pt>
                      <c:pt idx="11">
                        <c:v>5</c:v>
                      </c:pt>
                      <c:pt idx="12">
                        <c:v>1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D338-4397-838A-DC225EEF3984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data!$AB$5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B9179E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B9179E"/>
                    </a:solidFill>
                    <a:ln w="9525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data!$AB$6:$AB$38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89.85507246376811</c:v>
                      </c:pt>
                      <c:pt idx="5">
                        <c:v>84.05797101449275</c:v>
                      </c:pt>
                      <c:pt idx="6">
                        <c:v>73.91304347826086</c:v>
                      </c:pt>
                      <c:pt idx="7">
                        <c:v>60.869565217391312</c:v>
                      </c:pt>
                      <c:pt idx="8">
                        <c:v>57.971014492753625</c:v>
                      </c:pt>
                      <c:pt idx="9">
                        <c:v>55.072463768115945</c:v>
                      </c:pt>
                      <c:pt idx="10">
                        <c:v>39.130434782608695</c:v>
                      </c:pt>
                      <c:pt idx="11">
                        <c:v>33.333333333333329</c:v>
                      </c:pt>
                      <c:pt idx="12">
                        <c:v>10.144927536231885</c:v>
                      </c:pt>
                      <c:pt idx="13">
                        <c:v>2.8985507246376812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D338-4397-838A-DC225EEF3984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data!$AC$5</c15:sqref>
                        </c15:formulaRef>
                      </c:ext>
                    </c:extLst>
                    <c:strCache>
                      <c:ptCount val="1"/>
                      <c:pt idx="0">
                        <c:v>fmo-4 KO DR</c:v>
                      </c:pt>
                    </c:strCache>
                  </c:strRef>
                </c:tx>
                <c:spPr>
                  <a:ln w="50800" cap="rnd">
                    <a:solidFill>
                      <a:srgbClr val="FFC0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FFC000"/>
                    </a:solidFill>
                    <a:ln w="9525">
                      <a:solidFill>
                        <a:srgbClr val="FFC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data!$AC$6:$AC$38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</c:v>
                      </c:pt>
                      <c:pt idx="5">
                        <c:v>85</c:v>
                      </c:pt>
                      <c:pt idx="6">
                        <c:v>82</c:v>
                      </c:pt>
                      <c:pt idx="7">
                        <c:v>75</c:v>
                      </c:pt>
                      <c:pt idx="8">
                        <c:v>57</c:v>
                      </c:pt>
                      <c:pt idx="9">
                        <c:v>45</c:v>
                      </c:pt>
                      <c:pt idx="10">
                        <c:v>26</c:v>
                      </c:pt>
                      <c:pt idx="11">
                        <c:v>12</c:v>
                      </c:pt>
                      <c:pt idx="12">
                        <c:v>2.7027027027027026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D338-4397-838A-DC225EEF3984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data!$AD$5</c15:sqref>
                        </c15:formulaRef>
                      </c:ext>
                    </c:extLst>
                    <c:strCache>
                      <c:ptCount val="1"/>
                      <c:pt idx="0">
                        <c:v>fmo-4 OE DR</c:v>
                      </c:pt>
                    </c:strCache>
                  </c:strRef>
                </c:tx>
                <c:spPr>
                  <a:ln w="50800" cap="rnd">
                    <a:solidFill>
                      <a:schemeClr val="bg2">
                        <a:lumMod val="75000"/>
                      </a:schemeClr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bg2">
                        <a:lumMod val="75000"/>
                      </a:schemeClr>
                    </a:solidFill>
                    <a:ln w="9525">
                      <a:solidFill>
                        <a:schemeClr val="bg2">
                          <a:lumMod val="75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data!$AD$6:$AD$38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95.495495495495504</c:v>
                      </c:pt>
                      <c:pt idx="5" formatCode="0">
                        <c:v>90.990990990990994</c:v>
                      </c:pt>
                      <c:pt idx="6" formatCode="0">
                        <c:v>87.387387387387378</c:v>
                      </c:pt>
                      <c:pt idx="7" formatCode="0">
                        <c:v>82.882882882882882</c:v>
                      </c:pt>
                      <c:pt idx="8" formatCode="0">
                        <c:v>78.378378378378372</c:v>
                      </c:pt>
                      <c:pt idx="9" formatCode="0">
                        <c:v>72.972972972972968</c:v>
                      </c:pt>
                      <c:pt idx="10" formatCode="0">
                        <c:v>66.666666666666657</c:v>
                      </c:pt>
                      <c:pt idx="11" formatCode="0">
                        <c:v>54.954954954954957</c:v>
                      </c:pt>
                      <c:pt idx="12" formatCode="0">
                        <c:v>44.144144144144143</c:v>
                      </c:pt>
                      <c:pt idx="13" formatCode="0">
                        <c:v>29.72972972972973</c:v>
                      </c:pt>
                      <c:pt idx="14" formatCode="0">
                        <c:v>13.513513513513514</c:v>
                      </c:pt>
                      <c:pt idx="15" formatCode="0">
                        <c:v>3.6036036036036037</c:v>
                      </c:pt>
                      <c:pt idx="16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D338-4397-838A-DC225EEF3984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data!$AE$5</c15:sqref>
                        </c15:formulaRef>
                      </c:ext>
                    </c:extLst>
                    <c:strCache>
                      <c:ptCount val="1"/>
                      <c:pt idx="0">
                        <c:v>fmo-2O;4O</c:v>
                      </c:pt>
                    </c:strCache>
                  </c:strRef>
                </c:tx>
                <c:spPr>
                  <a:ln w="50800" cap="rnd">
                    <a:solidFill>
                      <a:schemeClr val="accent6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data!$AE$6:$AE$38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95.604395604395606</c:v>
                      </c:pt>
                      <c:pt idx="5">
                        <c:v>94.505494505494497</c:v>
                      </c:pt>
                      <c:pt idx="6">
                        <c:v>92.307692307692307</c:v>
                      </c:pt>
                      <c:pt idx="7">
                        <c:v>90.109890109890117</c:v>
                      </c:pt>
                      <c:pt idx="8">
                        <c:v>86.813186813186817</c:v>
                      </c:pt>
                      <c:pt idx="9">
                        <c:v>82.417582417582409</c:v>
                      </c:pt>
                      <c:pt idx="10">
                        <c:v>78.021978021978029</c:v>
                      </c:pt>
                      <c:pt idx="11">
                        <c:v>74.72527472527473</c:v>
                      </c:pt>
                      <c:pt idx="12">
                        <c:v>69.230769230769226</c:v>
                      </c:pt>
                      <c:pt idx="13">
                        <c:v>58.241758241758248</c:v>
                      </c:pt>
                      <c:pt idx="14">
                        <c:v>31.868131868131865</c:v>
                      </c:pt>
                      <c:pt idx="15">
                        <c:v>15.384615384615385</c:v>
                      </c:pt>
                      <c:pt idx="16" formatCode="General">
                        <c:v>4.395604395604396</c:v>
                      </c:pt>
                      <c:pt idx="17" formatCode="General">
                        <c:v>1.098901098901099</c:v>
                      </c:pt>
                      <c:pt idx="18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D338-4397-838A-DC225EEF3984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data!$AF$5</c15:sqref>
                        </c15:formulaRef>
                      </c:ext>
                    </c:extLst>
                    <c:strCache>
                      <c:ptCount val="1"/>
                      <c:pt idx="0">
                        <c:v>fmo-2O;4K</c:v>
                      </c:pt>
                    </c:strCache>
                  </c:strRef>
                </c:tx>
                <c:spPr>
                  <a:ln w="50800" cap="rnd">
                    <a:solidFill>
                      <a:srgbClr val="38E1F8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38E1F8"/>
                    </a:solidFill>
                    <a:ln w="9525">
                      <a:solidFill>
                        <a:srgbClr val="38E1F8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data!$AF$6:$AF$38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94.936708860759495</c:v>
                      </c:pt>
                      <c:pt idx="5">
                        <c:v>91.139240506329116</c:v>
                      </c:pt>
                      <c:pt idx="6">
                        <c:v>82.278481012658233</c:v>
                      </c:pt>
                      <c:pt idx="7">
                        <c:v>56.962025316455701</c:v>
                      </c:pt>
                      <c:pt idx="8">
                        <c:v>43.037974683544306</c:v>
                      </c:pt>
                      <c:pt idx="9">
                        <c:v>22.784810126582279</c:v>
                      </c:pt>
                      <c:pt idx="10">
                        <c:v>8.8607594936708853</c:v>
                      </c:pt>
                      <c:pt idx="11">
                        <c:v>2.5316455696202533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D338-4397-838A-DC225EEF3984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data!$AG$5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data!$AG$6:$AG$38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94.117647058823522</c:v>
                      </c:pt>
                      <c:pt idx="5">
                        <c:v>88.235294117647058</c:v>
                      </c:pt>
                      <c:pt idx="6">
                        <c:v>83.82352941176471</c:v>
                      </c:pt>
                      <c:pt idx="7">
                        <c:v>76.470588235294116</c:v>
                      </c:pt>
                      <c:pt idx="8">
                        <c:v>72.058823529411768</c:v>
                      </c:pt>
                      <c:pt idx="9">
                        <c:v>67.64705882352942</c:v>
                      </c:pt>
                      <c:pt idx="10">
                        <c:v>52.941176470588239</c:v>
                      </c:pt>
                      <c:pt idx="11">
                        <c:v>35.294117647058826</c:v>
                      </c:pt>
                      <c:pt idx="12">
                        <c:v>11.76470588235294</c:v>
                      </c:pt>
                      <c:pt idx="13">
                        <c:v>1.4705882352941175</c:v>
                      </c:pt>
                      <c:pt idx="14">
                        <c:v>1.4705882352941175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D338-4397-838A-DC225EEF3984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data!$AH$5</c15:sqref>
                        </c15:formulaRef>
                      </c:ext>
                    </c:extLst>
                    <c:strCache>
                      <c:ptCount val="1"/>
                      <c:pt idx="0">
                        <c:v>fmo-2K;4K</c:v>
                      </c:pt>
                    </c:strCache>
                  </c:strRef>
                </c:tx>
                <c:spPr>
                  <a:ln w="50800" cap="rnd">
                    <a:solidFill>
                      <a:srgbClr val="9966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996600"/>
                    </a:solidFill>
                    <a:ln w="9525">
                      <a:solidFill>
                        <a:srgbClr val="99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data!$AH$6:$AH$38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97.61904761904762</c:v>
                      </c:pt>
                      <c:pt idx="5">
                        <c:v>92.857142857142861</c:v>
                      </c:pt>
                      <c:pt idx="6">
                        <c:v>73.80952380952381</c:v>
                      </c:pt>
                      <c:pt idx="7">
                        <c:v>61.904761904761905</c:v>
                      </c:pt>
                      <c:pt idx="8">
                        <c:v>42.857142857142854</c:v>
                      </c:pt>
                      <c:pt idx="9">
                        <c:v>7.1428571428571423</c:v>
                      </c:pt>
                      <c:pt idx="10">
                        <c:v>2.3809523809523809</c:v>
                      </c:pt>
                      <c:pt idx="11">
                        <c:v>2.3809523809523809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D338-4397-838A-DC225EEF3984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Age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24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Live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animals (%)</a:t>
                </a:r>
                <a:endParaRPr lang="en-US" sz="24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 w="25400">
          <a:solidFill>
            <a:schemeClr val="bg1"/>
          </a:solidFill>
        </a:ln>
        <a:effectLst/>
      </c:spPr>
    </c:plotArea>
    <c:legend>
      <c:legendPos val="b"/>
      <c:layout>
        <c:manualLayout>
          <c:xMode val="edge"/>
          <c:yMode val="edge"/>
          <c:x val="0.13618099643374174"/>
          <c:y val="0.2265185190206799"/>
          <c:w val="0.15709254616715512"/>
          <c:h val="0.5549020578196128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132896</xdr:colOff>
      <xdr:row>31</xdr:row>
      <xdr:rowOff>76200</xdr:rowOff>
    </xdr:from>
    <xdr:to>
      <xdr:col>35</xdr:col>
      <xdr:colOff>76200</xdr:colOff>
      <xdr:row>78</xdr:row>
      <xdr:rowOff>18143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1084E18-74C5-4533-A45C-95428D68762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241300</xdr:colOff>
      <xdr:row>63</xdr:row>
      <xdr:rowOff>104775</xdr:rowOff>
    </xdr:from>
    <xdr:to>
      <xdr:col>29</xdr:col>
      <xdr:colOff>441325</xdr:colOff>
      <xdr:row>105</xdr:row>
      <xdr:rowOff>12700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197BED1-D1A8-4634-AE3D-082540FD81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49</xdr:col>
      <xdr:colOff>320675</xdr:colOff>
      <xdr:row>44</xdr:row>
      <xdr:rowOff>171450</xdr:rowOff>
    </xdr:from>
    <xdr:to>
      <xdr:col>72</xdr:col>
      <xdr:colOff>552450</xdr:colOff>
      <xdr:row>86</xdr:row>
      <xdr:rowOff>79375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AF8CA5D-0430-44EA-9D37-7CA91FFF012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29</xdr:col>
      <xdr:colOff>101600</xdr:colOff>
      <xdr:row>59</xdr:row>
      <xdr:rowOff>114300</xdr:rowOff>
    </xdr:from>
    <xdr:to>
      <xdr:col>52</xdr:col>
      <xdr:colOff>533400</xdr:colOff>
      <xdr:row>101</xdr:row>
      <xdr:rowOff>22225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52BEB71-CEDE-4413-B126-A409A4D9CC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342900</xdr:colOff>
      <xdr:row>110</xdr:row>
      <xdr:rowOff>76200</xdr:rowOff>
    </xdr:from>
    <xdr:to>
      <xdr:col>31</xdr:col>
      <xdr:colOff>355600</xdr:colOff>
      <xdr:row>151</xdr:row>
      <xdr:rowOff>161925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1903404-0F97-4336-BB92-01EF1E8F652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28</xdr:col>
      <xdr:colOff>361950</xdr:colOff>
      <xdr:row>98</xdr:row>
      <xdr:rowOff>114300</xdr:rowOff>
    </xdr:from>
    <xdr:to>
      <xdr:col>52</xdr:col>
      <xdr:colOff>565150</xdr:colOff>
      <xdr:row>143</xdr:row>
      <xdr:rowOff>177800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D8901641-4608-494D-B911-67BB2B43AA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12</xdr:col>
      <xdr:colOff>76200</xdr:colOff>
      <xdr:row>155</xdr:row>
      <xdr:rowOff>114300</xdr:rowOff>
    </xdr:from>
    <xdr:to>
      <xdr:col>33</xdr:col>
      <xdr:colOff>190500</xdr:colOff>
      <xdr:row>197</xdr:row>
      <xdr:rowOff>9525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F3620AE8-D26F-4D24-8DB2-9CFE12063E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15</xdr:col>
      <xdr:colOff>190500</xdr:colOff>
      <xdr:row>120</xdr:row>
      <xdr:rowOff>57150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160671A7-707F-4168-B193-A2C559AE6CF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54</xdr:col>
      <xdr:colOff>0</xdr:colOff>
      <xdr:row>91</xdr:row>
      <xdr:rowOff>0</xdr:rowOff>
    </xdr:from>
    <xdr:to>
      <xdr:col>77</xdr:col>
      <xdr:colOff>431800</xdr:colOff>
      <xdr:row>132</xdr:row>
      <xdr:rowOff>85725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9D45EF31-F8EB-406D-BB82-C81ACAE3488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31750</xdr:colOff>
      <xdr:row>28</xdr:row>
      <xdr:rowOff>123825</xdr:rowOff>
    </xdr:from>
    <xdr:to>
      <xdr:col>38</xdr:col>
      <xdr:colOff>349250</xdr:colOff>
      <xdr:row>70</xdr:row>
      <xdr:rowOff>31750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9DA702C-8408-420E-AC59-5140D7D47B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R398"/>
  <sheetViews>
    <sheetView zoomScale="70" zoomScaleNormal="70" workbookViewId="0">
      <pane ySplit="1" topLeftCell="A2" activePane="bottomLeft" state="frozen"/>
      <selection pane="bottomLeft" activeCell="S6" sqref="S6"/>
    </sheetView>
  </sheetViews>
  <sheetFormatPr defaultColWidth="8.77734375" defaultRowHeight="14.4" x14ac:dyDescent="0.3"/>
  <cols>
    <col min="1" max="1" width="20.109375" bestFit="1" customWidth="1"/>
    <col min="3" max="3" width="11.109375" customWidth="1"/>
    <col min="4" max="4" width="9.77734375" bestFit="1" customWidth="1"/>
    <col min="5" max="5" width="11.77734375" bestFit="1" customWidth="1"/>
    <col min="6" max="6" width="13.44140625" bestFit="1" customWidth="1"/>
    <col min="7" max="8" width="12.109375" customWidth="1"/>
    <col min="12" max="12" width="10.109375" bestFit="1" customWidth="1"/>
    <col min="15" max="15" width="17.44140625" customWidth="1"/>
    <col min="16" max="16" width="9.6640625" bestFit="1" customWidth="1"/>
    <col min="17" max="18" width="9.33203125" bestFit="1" customWidth="1"/>
    <col min="19" max="19" width="8.5546875" bestFit="1" customWidth="1"/>
    <col min="20" max="20" width="12.6640625" bestFit="1" customWidth="1"/>
    <col min="21" max="21" width="12.5546875" bestFit="1" customWidth="1"/>
    <col min="22" max="22" width="13.109375" bestFit="1" customWidth="1"/>
    <col min="23" max="23" width="12.88671875" bestFit="1" customWidth="1"/>
    <col min="24" max="24" width="9.109375" bestFit="1" customWidth="1"/>
    <col min="25" max="25" width="8.44140625" bestFit="1" customWidth="1"/>
    <col min="26" max="26" width="11.5546875" bestFit="1" customWidth="1"/>
    <col min="29" max="29" width="10.109375" customWidth="1"/>
  </cols>
  <sheetData>
    <row r="1" spans="1:34" x14ac:dyDescent="0.3">
      <c r="A1" s="1" t="s">
        <v>0</v>
      </c>
      <c r="B1" s="1" t="s">
        <v>2</v>
      </c>
      <c r="C1" s="1" t="s">
        <v>3</v>
      </c>
      <c r="D1" s="1" t="s">
        <v>6</v>
      </c>
      <c r="E1" s="1" t="s">
        <v>4</v>
      </c>
      <c r="F1" s="1" t="s">
        <v>5</v>
      </c>
      <c r="G1" s="1" t="s">
        <v>1</v>
      </c>
      <c r="H1" s="1" t="s">
        <v>7</v>
      </c>
      <c r="I1" s="1" t="s">
        <v>8</v>
      </c>
    </row>
    <row r="2" spans="1:34" x14ac:dyDescent="0.3">
      <c r="A2" t="s">
        <v>58</v>
      </c>
      <c r="B2">
        <v>0</v>
      </c>
      <c r="C2">
        <v>84</v>
      </c>
      <c r="D2">
        <f t="shared" ref="D2:D8" si="0">SUM(E2:F2,D1)</f>
        <v>0</v>
      </c>
      <c r="E2">
        <v>0</v>
      </c>
      <c r="F2">
        <v>0</v>
      </c>
      <c r="G2">
        <v>0</v>
      </c>
      <c r="H2">
        <f>C2/$C$2</f>
        <v>1</v>
      </c>
      <c r="I2">
        <f>H2*100</f>
        <v>100</v>
      </c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34" x14ac:dyDescent="0.3">
      <c r="A3" t="s">
        <v>58</v>
      </c>
      <c r="B3">
        <v>5</v>
      </c>
      <c r="C3">
        <f t="shared" ref="C3:C20" si="1">$C$2-D3</f>
        <v>84</v>
      </c>
      <c r="D3">
        <f t="shared" si="0"/>
        <v>0</v>
      </c>
      <c r="E3">
        <v>0</v>
      </c>
      <c r="F3">
        <v>0</v>
      </c>
      <c r="G3">
        <v>0</v>
      </c>
      <c r="H3">
        <f t="shared" ref="H3:H20" si="2">C3/$C$2</f>
        <v>1</v>
      </c>
      <c r="I3">
        <f t="shared" ref="I3:I39" si="3">H3*100</f>
        <v>100</v>
      </c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1:34" x14ac:dyDescent="0.3">
      <c r="A4" t="s">
        <v>58</v>
      </c>
      <c r="B4">
        <v>7</v>
      </c>
      <c r="C4">
        <f t="shared" si="1"/>
        <v>84</v>
      </c>
      <c r="D4">
        <f t="shared" si="0"/>
        <v>0</v>
      </c>
      <c r="E4">
        <v>0</v>
      </c>
      <c r="F4">
        <v>0</v>
      </c>
      <c r="G4">
        <v>0</v>
      </c>
      <c r="H4">
        <f t="shared" si="2"/>
        <v>1</v>
      </c>
      <c r="I4">
        <f t="shared" si="3"/>
        <v>100</v>
      </c>
      <c r="O4">
        <v>1</v>
      </c>
      <c r="P4">
        <v>2</v>
      </c>
      <c r="Q4">
        <v>3</v>
      </c>
      <c r="R4">
        <v>4</v>
      </c>
      <c r="S4">
        <v>5</v>
      </c>
      <c r="T4">
        <v>6</v>
      </c>
      <c r="U4">
        <v>7</v>
      </c>
      <c r="Y4" s="15" t="s">
        <v>91</v>
      </c>
      <c r="Z4" s="15"/>
      <c r="AA4" s="15"/>
      <c r="AB4" s="15"/>
      <c r="AC4" s="15"/>
      <c r="AD4" s="15"/>
      <c r="AE4" s="15"/>
      <c r="AF4" s="15"/>
      <c r="AG4" s="15"/>
      <c r="AH4" s="15"/>
    </row>
    <row r="5" spans="1:34" x14ac:dyDescent="0.3">
      <c r="A5" t="s">
        <v>58</v>
      </c>
      <c r="B5">
        <v>10</v>
      </c>
      <c r="C5">
        <f t="shared" si="1"/>
        <v>84</v>
      </c>
      <c r="D5">
        <f t="shared" si="0"/>
        <v>0</v>
      </c>
      <c r="E5">
        <v>0</v>
      </c>
      <c r="F5">
        <v>0</v>
      </c>
      <c r="G5">
        <v>0</v>
      </c>
      <c r="H5">
        <f t="shared" si="2"/>
        <v>1</v>
      </c>
      <c r="I5">
        <f t="shared" si="3"/>
        <v>100</v>
      </c>
      <c r="L5" s="1" t="s">
        <v>9</v>
      </c>
      <c r="N5" t="s">
        <v>2</v>
      </c>
      <c r="O5" t="s">
        <v>147</v>
      </c>
      <c r="P5" t="s">
        <v>86</v>
      </c>
      <c r="Q5" t="s">
        <v>144</v>
      </c>
      <c r="R5" t="s">
        <v>83</v>
      </c>
      <c r="S5" t="s">
        <v>148</v>
      </c>
      <c r="T5" t="s">
        <v>85</v>
      </c>
      <c r="U5" t="s">
        <v>89</v>
      </c>
      <c r="V5" t="s">
        <v>141</v>
      </c>
      <c r="W5" t="s">
        <v>140</v>
      </c>
      <c r="X5" t="s">
        <v>90</v>
      </c>
      <c r="Y5" t="s">
        <v>142</v>
      </c>
      <c r="Z5" t="s">
        <v>97</v>
      </c>
      <c r="AA5" t="s">
        <v>143</v>
      </c>
      <c r="AB5" t="s">
        <v>83</v>
      </c>
      <c r="AC5" t="s">
        <v>146</v>
      </c>
      <c r="AD5" t="s">
        <v>145</v>
      </c>
      <c r="AE5" t="s">
        <v>87</v>
      </c>
      <c r="AF5" t="s">
        <v>88</v>
      </c>
      <c r="AG5" t="s">
        <v>89</v>
      </c>
      <c r="AH5" t="s">
        <v>90</v>
      </c>
    </row>
    <row r="6" spans="1:34" x14ac:dyDescent="0.3">
      <c r="A6" t="s">
        <v>58</v>
      </c>
      <c r="B6">
        <v>12</v>
      </c>
      <c r="C6">
        <f t="shared" si="1"/>
        <v>78</v>
      </c>
      <c r="D6">
        <f t="shared" si="0"/>
        <v>6</v>
      </c>
      <c r="E6">
        <v>6</v>
      </c>
      <c r="F6">
        <v>0</v>
      </c>
      <c r="G6">
        <v>0</v>
      </c>
      <c r="H6">
        <f t="shared" si="2"/>
        <v>0.9285714285714286</v>
      </c>
      <c r="I6">
        <f t="shared" si="3"/>
        <v>92.857142857142861</v>
      </c>
      <c r="M6">
        <v>0</v>
      </c>
      <c r="N6">
        <v>0</v>
      </c>
      <c r="O6">
        <v>100</v>
      </c>
      <c r="P6" s="10">
        <v>100</v>
      </c>
      <c r="Q6" s="10">
        <v>100</v>
      </c>
      <c r="R6" s="10">
        <v>100</v>
      </c>
      <c r="S6" s="10">
        <v>100</v>
      </c>
      <c r="T6" s="10">
        <v>100</v>
      </c>
      <c r="U6" s="10">
        <v>100</v>
      </c>
      <c r="V6" s="10">
        <v>100</v>
      </c>
      <c r="W6" s="10">
        <v>100</v>
      </c>
      <c r="X6">
        <v>100</v>
      </c>
      <c r="Y6" s="10">
        <v>100</v>
      </c>
      <c r="Z6" s="10">
        <v>100</v>
      </c>
      <c r="AA6" s="10">
        <v>100</v>
      </c>
      <c r="AB6" s="10">
        <v>100</v>
      </c>
      <c r="AC6" s="10">
        <v>100</v>
      </c>
      <c r="AD6">
        <v>100</v>
      </c>
      <c r="AE6" s="10">
        <v>100</v>
      </c>
      <c r="AF6" s="10">
        <v>100</v>
      </c>
      <c r="AG6" s="10">
        <v>100</v>
      </c>
      <c r="AH6" s="10">
        <v>100</v>
      </c>
    </row>
    <row r="7" spans="1:34" x14ac:dyDescent="0.3">
      <c r="A7" t="s">
        <v>58</v>
      </c>
      <c r="B7">
        <v>14</v>
      </c>
      <c r="C7">
        <f t="shared" si="1"/>
        <v>73</v>
      </c>
      <c r="D7">
        <f t="shared" si="0"/>
        <v>11</v>
      </c>
      <c r="E7">
        <v>5</v>
      </c>
      <c r="G7">
        <v>0</v>
      </c>
      <c r="H7">
        <f t="shared" si="2"/>
        <v>0.86904761904761907</v>
      </c>
      <c r="I7">
        <f t="shared" si="3"/>
        <v>86.904761904761912</v>
      </c>
      <c r="M7">
        <v>5</v>
      </c>
      <c r="N7">
        <v>5</v>
      </c>
      <c r="O7">
        <v>100</v>
      </c>
      <c r="P7" s="10">
        <v>100</v>
      </c>
      <c r="Q7" s="10">
        <v>100</v>
      </c>
      <c r="R7" s="10">
        <v>100</v>
      </c>
      <c r="S7" s="10">
        <v>100</v>
      </c>
      <c r="T7" s="10">
        <v>100</v>
      </c>
      <c r="U7" s="10">
        <v>100</v>
      </c>
      <c r="V7" s="10">
        <v>100</v>
      </c>
      <c r="W7" s="10">
        <v>100</v>
      </c>
      <c r="X7">
        <v>100</v>
      </c>
      <c r="Y7" s="10">
        <v>100</v>
      </c>
      <c r="Z7" s="10">
        <v>100</v>
      </c>
      <c r="AA7" s="10">
        <v>100</v>
      </c>
      <c r="AB7" s="10">
        <v>100</v>
      </c>
      <c r="AC7" s="10">
        <v>100</v>
      </c>
      <c r="AD7">
        <v>100</v>
      </c>
      <c r="AE7" s="10">
        <v>100</v>
      </c>
      <c r="AF7" s="10">
        <v>100</v>
      </c>
      <c r="AG7" s="10">
        <v>100</v>
      </c>
      <c r="AH7" s="10">
        <v>100</v>
      </c>
    </row>
    <row r="8" spans="1:34" x14ac:dyDescent="0.3">
      <c r="A8" t="s">
        <v>58</v>
      </c>
      <c r="B8">
        <v>17</v>
      </c>
      <c r="C8">
        <f t="shared" si="1"/>
        <v>62</v>
      </c>
      <c r="D8">
        <f t="shared" si="0"/>
        <v>22</v>
      </c>
      <c r="E8">
        <v>11</v>
      </c>
      <c r="G8">
        <v>0</v>
      </c>
      <c r="H8">
        <f t="shared" si="2"/>
        <v>0.73809523809523814</v>
      </c>
      <c r="I8">
        <f t="shared" si="3"/>
        <v>73.80952380952381</v>
      </c>
      <c r="M8">
        <v>7</v>
      </c>
      <c r="N8">
        <v>7</v>
      </c>
      <c r="O8">
        <v>100</v>
      </c>
      <c r="P8" s="10">
        <v>100</v>
      </c>
      <c r="Q8" s="10">
        <v>100</v>
      </c>
      <c r="R8" s="10">
        <v>100</v>
      </c>
      <c r="S8" s="10">
        <v>100</v>
      </c>
      <c r="T8" s="10">
        <v>100</v>
      </c>
      <c r="U8" s="10">
        <v>100</v>
      </c>
      <c r="V8" s="10">
        <v>100</v>
      </c>
      <c r="W8" s="10">
        <v>100</v>
      </c>
      <c r="X8">
        <v>100</v>
      </c>
      <c r="Y8" s="10">
        <v>100</v>
      </c>
      <c r="Z8" s="10">
        <v>100</v>
      </c>
      <c r="AA8" s="10">
        <v>100</v>
      </c>
      <c r="AB8" s="10">
        <v>100</v>
      </c>
      <c r="AC8" s="10">
        <v>100</v>
      </c>
      <c r="AD8">
        <v>100</v>
      </c>
      <c r="AE8" s="10">
        <v>100</v>
      </c>
      <c r="AF8" s="10">
        <v>100</v>
      </c>
      <c r="AG8" s="10">
        <v>100</v>
      </c>
      <c r="AH8" s="10">
        <v>100</v>
      </c>
    </row>
    <row r="9" spans="1:34" x14ac:dyDescent="0.3">
      <c r="A9" t="s">
        <v>58</v>
      </c>
      <c r="B9">
        <v>19</v>
      </c>
      <c r="C9">
        <f t="shared" si="1"/>
        <v>49</v>
      </c>
      <c r="D9">
        <f t="shared" ref="D9:D20" si="4">SUM(E9:F9,D8)</f>
        <v>35</v>
      </c>
      <c r="E9">
        <v>13</v>
      </c>
      <c r="G9">
        <v>0</v>
      </c>
      <c r="H9">
        <f t="shared" si="2"/>
        <v>0.58333333333333337</v>
      </c>
      <c r="I9">
        <f t="shared" si="3"/>
        <v>58.333333333333336</v>
      </c>
      <c r="M9">
        <v>10</v>
      </c>
      <c r="N9">
        <v>10</v>
      </c>
      <c r="O9">
        <v>100</v>
      </c>
      <c r="P9" s="10">
        <v>100</v>
      </c>
      <c r="Q9" s="10">
        <v>100</v>
      </c>
      <c r="R9" s="10">
        <v>100</v>
      </c>
      <c r="S9" s="10">
        <v>100</v>
      </c>
      <c r="T9" s="10">
        <v>100</v>
      </c>
      <c r="U9" s="10">
        <v>100</v>
      </c>
      <c r="V9" s="10">
        <v>100</v>
      </c>
      <c r="W9" s="10">
        <v>100</v>
      </c>
      <c r="X9">
        <v>100</v>
      </c>
      <c r="Y9" s="10">
        <v>100</v>
      </c>
      <c r="Z9" s="10">
        <v>100</v>
      </c>
      <c r="AA9" s="10">
        <v>100</v>
      </c>
      <c r="AB9" s="10">
        <v>100</v>
      </c>
      <c r="AC9" s="10">
        <v>100</v>
      </c>
      <c r="AD9">
        <v>100</v>
      </c>
      <c r="AE9" s="10">
        <v>100</v>
      </c>
      <c r="AF9" s="10">
        <v>100</v>
      </c>
      <c r="AG9" s="10">
        <v>100</v>
      </c>
      <c r="AH9" s="10">
        <v>100</v>
      </c>
    </row>
    <row r="10" spans="1:34" x14ac:dyDescent="0.3">
      <c r="A10" t="s">
        <v>58</v>
      </c>
      <c r="B10">
        <v>21</v>
      </c>
      <c r="C10">
        <f t="shared" si="1"/>
        <v>39</v>
      </c>
      <c r="D10">
        <f t="shared" si="4"/>
        <v>45</v>
      </c>
      <c r="E10">
        <v>10</v>
      </c>
      <c r="G10">
        <v>0</v>
      </c>
      <c r="H10">
        <f t="shared" si="2"/>
        <v>0.4642857142857143</v>
      </c>
      <c r="I10">
        <f t="shared" si="3"/>
        <v>46.428571428571431</v>
      </c>
      <c r="M10">
        <v>12</v>
      </c>
      <c r="N10">
        <v>12</v>
      </c>
      <c r="O10" s="10">
        <v>92.857142857142861</v>
      </c>
      <c r="P10" s="10">
        <v>100</v>
      </c>
      <c r="Q10" s="10">
        <v>88.888888888888886</v>
      </c>
      <c r="R10" s="10">
        <v>96.511627906976756</v>
      </c>
      <c r="S10" s="10">
        <v>94.656488549618317</v>
      </c>
      <c r="T10" s="10">
        <v>95.50561797752809</v>
      </c>
      <c r="U10" s="10">
        <v>94.545454545454547</v>
      </c>
      <c r="V10" s="10">
        <v>97.794117647058826</v>
      </c>
      <c r="W10" s="10">
        <v>92.631578947368425</v>
      </c>
      <c r="X10" s="10">
        <v>72.727272727272734</v>
      </c>
      <c r="Y10" s="10">
        <v>92.307692307692307</v>
      </c>
      <c r="Z10" s="10">
        <v>93.548387096774192</v>
      </c>
      <c r="AA10" s="10">
        <v>95</v>
      </c>
      <c r="AB10" s="10">
        <v>89.85507246376811</v>
      </c>
      <c r="AC10" s="10">
        <v>95</v>
      </c>
      <c r="AD10" s="10">
        <v>95.495495495495504</v>
      </c>
      <c r="AE10" s="10">
        <v>95.604395604395606</v>
      </c>
      <c r="AF10" s="10">
        <v>94.936708860759495</v>
      </c>
      <c r="AG10" s="10">
        <v>94.117647058823522</v>
      </c>
      <c r="AH10" s="10">
        <v>97.61904761904762</v>
      </c>
    </row>
    <row r="11" spans="1:34" x14ac:dyDescent="0.3">
      <c r="A11" t="s">
        <v>58</v>
      </c>
      <c r="B11">
        <v>24</v>
      </c>
      <c r="C11">
        <f t="shared" si="1"/>
        <v>27</v>
      </c>
      <c r="D11">
        <f t="shared" si="4"/>
        <v>57</v>
      </c>
      <c r="E11">
        <v>12</v>
      </c>
      <c r="G11">
        <v>0</v>
      </c>
      <c r="H11">
        <f t="shared" si="2"/>
        <v>0.32142857142857145</v>
      </c>
      <c r="I11">
        <f t="shared" si="3"/>
        <v>32.142857142857146</v>
      </c>
      <c r="M11">
        <v>14</v>
      </c>
      <c r="N11">
        <v>14</v>
      </c>
      <c r="O11" s="10">
        <v>86.904761904761912</v>
      </c>
      <c r="P11" s="10">
        <v>95.238095238095227</v>
      </c>
      <c r="Q11" s="10">
        <v>77.777777777777786</v>
      </c>
      <c r="R11" s="10">
        <v>90.697674418604649</v>
      </c>
      <c r="S11" s="10">
        <v>88.549618320610691</v>
      </c>
      <c r="T11" s="10">
        <v>92.134831460674164</v>
      </c>
      <c r="U11" s="10">
        <v>85.454545454545453</v>
      </c>
      <c r="V11" s="10">
        <v>94.85294117647058</v>
      </c>
      <c r="W11" s="10">
        <v>85.263157894736835</v>
      </c>
      <c r="X11" s="10">
        <v>72.727272727272734</v>
      </c>
      <c r="Y11" s="10">
        <v>89.743589743589752</v>
      </c>
      <c r="Z11" s="10">
        <v>88.709677419354833</v>
      </c>
      <c r="AA11" s="10">
        <v>86</v>
      </c>
      <c r="AB11" s="10">
        <v>84.05797101449275</v>
      </c>
      <c r="AC11" s="10">
        <v>85</v>
      </c>
      <c r="AD11" s="10">
        <v>90.990990990990994</v>
      </c>
      <c r="AE11" s="10">
        <v>94.505494505494497</v>
      </c>
      <c r="AF11" s="10">
        <v>91.139240506329116</v>
      </c>
      <c r="AG11" s="10">
        <v>88.235294117647058</v>
      </c>
      <c r="AH11" s="10">
        <v>92.857142857142861</v>
      </c>
    </row>
    <row r="12" spans="1:34" x14ac:dyDescent="0.3">
      <c r="A12" t="s">
        <v>58</v>
      </c>
      <c r="B12">
        <v>26</v>
      </c>
      <c r="C12">
        <f t="shared" si="1"/>
        <v>11</v>
      </c>
      <c r="D12">
        <f>SUM(E12:F12,D11)</f>
        <v>73</v>
      </c>
      <c r="E12">
        <v>16</v>
      </c>
      <c r="G12">
        <v>0</v>
      </c>
      <c r="H12">
        <f t="shared" si="2"/>
        <v>0.13095238095238096</v>
      </c>
      <c r="I12">
        <f t="shared" si="3"/>
        <v>13.095238095238097</v>
      </c>
      <c r="M12">
        <v>17</v>
      </c>
      <c r="N12">
        <v>17</v>
      </c>
      <c r="O12" s="10">
        <v>73.80952380952381</v>
      </c>
      <c r="P12" s="10">
        <v>85.714285714285708</v>
      </c>
      <c r="Q12" s="10">
        <v>72.222222222222214</v>
      </c>
      <c r="R12" s="10">
        <v>79.069767441860463</v>
      </c>
      <c r="S12" s="10">
        <v>76.335877862595424</v>
      </c>
      <c r="T12" s="10">
        <v>86.516853932584269</v>
      </c>
      <c r="U12" s="10">
        <v>74.545454545454547</v>
      </c>
      <c r="V12" s="10">
        <v>91.17647058823529</v>
      </c>
      <c r="W12" s="10">
        <v>74.73684210526315</v>
      </c>
      <c r="X12" s="10">
        <v>63.636363636363633</v>
      </c>
      <c r="Y12" s="10">
        <v>84.615384615384613</v>
      </c>
      <c r="Z12" s="10">
        <v>87.096774193548384</v>
      </c>
      <c r="AA12" s="10">
        <v>75</v>
      </c>
      <c r="AB12" s="10">
        <v>73.91304347826086</v>
      </c>
      <c r="AC12" s="10">
        <v>82</v>
      </c>
      <c r="AD12" s="10">
        <v>87.387387387387378</v>
      </c>
      <c r="AE12" s="10">
        <v>92.307692307692307</v>
      </c>
      <c r="AF12" s="10">
        <v>82.278481012658233</v>
      </c>
      <c r="AG12" s="10">
        <v>83.82352941176471</v>
      </c>
      <c r="AH12" s="10">
        <v>73.80952380952381</v>
      </c>
    </row>
    <row r="13" spans="1:34" x14ac:dyDescent="0.3">
      <c r="A13" t="s">
        <v>58</v>
      </c>
      <c r="B13">
        <v>30</v>
      </c>
      <c r="C13">
        <f t="shared" si="1"/>
        <v>1</v>
      </c>
      <c r="D13">
        <f t="shared" si="4"/>
        <v>83</v>
      </c>
      <c r="E13">
        <v>10</v>
      </c>
      <c r="G13">
        <v>0</v>
      </c>
      <c r="H13">
        <f t="shared" si="2"/>
        <v>1.1904761904761904E-2</v>
      </c>
      <c r="I13">
        <f t="shared" si="3"/>
        <v>1.1904761904761905</v>
      </c>
      <c r="M13">
        <v>19</v>
      </c>
      <c r="N13">
        <v>19</v>
      </c>
      <c r="O13" s="10">
        <v>58.333333333333336</v>
      </c>
      <c r="P13" s="10">
        <v>80.952380952380949</v>
      </c>
      <c r="Q13" s="10">
        <v>61.111111111111114</v>
      </c>
      <c r="R13" s="10">
        <v>63.953488372093027</v>
      </c>
      <c r="S13" s="10">
        <v>63.358778625954194</v>
      </c>
      <c r="T13" s="10">
        <v>77.528089887640448</v>
      </c>
      <c r="U13" s="10">
        <v>61.818181818181813</v>
      </c>
      <c r="V13" s="10">
        <v>85.294117647058826</v>
      </c>
      <c r="W13" s="10">
        <v>64.21052631578948</v>
      </c>
      <c r="X13" s="10">
        <v>45.454545454545453</v>
      </c>
      <c r="Y13" s="10">
        <v>76.923076923076934</v>
      </c>
      <c r="Z13" s="10">
        <v>83.870967741935488</v>
      </c>
      <c r="AA13" s="10">
        <v>62</v>
      </c>
      <c r="AB13" s="10">
        <v>60.869565217391312</v>
      </c>
      <c r="AC13" s="10">
        <v>75</v>
      </c>
      <c r="AD13" s="10">
        <v>82.882882882882882</v>
      </c>
      <c r="AE13" s="10">
        <v>90.109890109890117</v>
      </c>
      <c r="AF13" s="10">
        <v>56.962025316455701</v>
      </c>
      <c r="AG13" s="10">
        <v>76.470588235294116</v>
      </c>
      <c r="AH13" s="10">
        <v>61.904761904761905</v>
      </c>
    </row>
    <row r="14" spans="1:34" x14ac:dyDescent="0.3">
      <c r="A14" t="s">
        <v>58</v>
      </c>
      <c r="B14">
        <v>32</v>
      </c>
      <c r="C14">
        <f t="shared" si="1"/>
        <v>0</v>
      </c>
      <c r="D14">
        <f t="shared" si="4"/>
        <v>84</v>
      </c>
      <c r="E14">
        <v>1</v>
      </c>
      <c r="F14">
        <v>0</v>
      </c>
      <c r="G14">
        <v>0</v>
      </c>
      <c r="H14">
        <f t="shared" si="2"/>
        <v>0</v>
      </c>
      <c r="I14">
        <f t="shared" si="3"/>
        <v>0</v>
      </c>
      <c r="M14">
        <v>21</v>
      </c>
      <c r="N14">
        <v>21</v>
      </c>
      <c r="O14" s="10">
        <v>46.428571428571431</v>
      </c>
      <c r="P14" s="10">
        <v>71.428571428571431</v>
      </c>
      <c r="Q14" s="10">
        <v>44.444444444444443</v>
      </c>
      <c r="R14" s="10">
        <v>50</v>
      </c>
      <c r="S14" s="10">
        <v>50.381679389312971</v>
      </c>
      <c r="T14" s="10">
        <v>65.168539325842701</v>
      </c>
      <c r="U14" s="10">
        <v>50.909090909090907</v>
      </c>
      <c r="V14" s="10">
        <v>80.14705882352942</v>
      </c>
      <c r="W14" s="10">
        <v>48.421052631578945</v>
      </c>
      <c r="X14" s="10">
        <v>27.27272727272727</v>
      </c>
      <c r="Y14" s="10">
        <v>69.230769230769226</v>
      </c>
      <c r="Z14" s="10">
        <v>80.645161290322577</v>
      </c>
      <c r="AA14" s="10">
        <v>52</v>
      </c>
      <c r="AB14" s="10">
        <v>57.971014492753625</v>
      </c>
      <c r="AC14" s="10">
        <v>57</v>
      </c>
      <c r="AD14" s="10">
        <v>78.378378378378372</v>
      </c>
      <c r="AE14" s="10">
        <v>86.813186813186817</v>
      </c>
      <c r="AF14" s="10">
        <v>43.037974683544306</v>
      </c>
      <c r="AG14" s="10">
        <v>72.058823529411768</v>
      </c>
      <c r="AH14" s="10">
        <v>42.857142857142854</v>
      </c>
    </row>
    <row r="15" spans="1:34" x14ac:dyDescent="0.3">
      <c r="A15" t="s">
        <v>58</v>
      </c>
      <c r="B15">
        <v>34</v>
      </c>
      <c r="C15">
        <f t="shared" si="1"/>
        <v>0</v>
      </c>
      <c r="D15">
        <f t="shared" si="4"/>
        <v>84</v>
      </c>
      <c r="F15">
        <v>0</v>
      </c>
      <c r="G15">
        <v>0</v>
      </c>
      <c r="H15">
        <f t="shared" si="2"/>
        <v>0</v>
      </c>
      <c r="I15">
        <f t="shared" si="3"/>
        <v>0</v>
      </c>
      <c r="M15">
        <v>24</v>
      </c>
      <c r="N15">
        <v>24</v>
      </c>
      <c r="O15" s="10">
        <v>32.142857142857146</v>
      </c>
      <c r="P15" s="10">
        <v>61.904761904761905</v>
      </c>
      <c r="Q15" s="10">
        <v>27.777777777777779</v>
      </c>
      <c r="R15" s="10">
        <v>34.883720930232556</v>
      </c>
      <c r="S15" s="10">
        <v>32.824427480916029</v>
      </c>
      <c r="T15" s="10">
        <v>56.17977528089888</v>
      </c>
      <c r="U15" s="10">
        <v>29.09090909090909</v>
      </c>
      <c r="V15" s="10">
        <v>70.588235294117652</v>
      </c>
      <c r="W15" s="10">
        <v>23.157894736842106</v>
      </c>
      <c r="X15" s="10">
        <v>0</v>
      </c>
      <c r="Y15" s="10">
        <v>64.102564102564102</v>
      </c>
      <c r="Z15" s="10">
        <v>74.193548387096769</v>
      </c>
      <c r="AA15" s="10">
        <v>36</v>
      </c>
      <c r="AB15" s="10">
        <v>55.072463768115945</v>
      </c>
      <c r="AC15" s="10">
        <v>45</v>
      </c>
      <c r="AD15" s="10">
        <v>72.972972972972968</v>
      </c>
      <c r="AE15" s="10">
        <v>82.417582417582409</v>
      </c>
      <c r="AF15" s="10">
        <v>22.784810126582279</v>
      </c>
      <c r="AG15" s="10">
        <v>67.64705882352942</v>
      </c>
      <c r="AH15" s="10">
        <v>7.1428571428571423</v>
      </c>
    </row>
    <row r="16" spans="1:34" x14ac:dyDescent="0.3">
      <c r="A16" t="s">
        <v>58</v>
      </c>
      <c r="B16">
        <v>37</v>
      </c>
      <c r="C16">
        <f t="shared" si="1"/>
        <v>0</v>
      </c>
      <c r="D16">
        <f>SUM(E16:F16,D15)</f>
        <v>84</v>
      </c>
      <c r="F16">
        <v>0</v>
      </c>
      <c r="G16">
        <v>0</v>
      </c>
      <c r="H16">
        <f t="shared" si="2"/>
        <v>0</v>
      </c>
      <c r="I16">
        <f t="shared" si="3"/>
        <v>0</v>
      </c>
      <c r="M16">
        <v>26</v>
      </c>
      <c r="N16">
        <v>26</v>
      </c>
      <c r="O16" s="10">
        <v>13.095238095238097</v>
      </c>
      <c r="P16" s="10">
        <v>52.380952380952387</v>
      </c>
      <c r="Q16" s="10">
        <v>11.111111111111111</v>
      </c>
      <c r="R16" s="10">
        <v>17.441860465116278</v>
      </c>
      <c r="S16" s="10">
        <v>15.267175572519085</v>
      </c>
      <c r="T16" s="10">
        <v>41.573033707865171</v>
      </c>
      <c r="U16" s="10">
        <v>9.0909090909090917</v>
      </c>
      <c r="V16" s="10">
        <v>58.82352941176471</v>
      </c>
      <c r="W16" s="12">
        <v>6.3157894736842106</v>
      </c>
      <c r="X16" s="10"/>
      <c r="Y16" s="10">
        <v>56.410256410256409</v>
      </c>
      <c r="Z16" s="10">
        <v>66.129032258064512</v>
      </c>
      <c r="AA16" s="10">
        <v>20</v>
      </c>
      <c r="AB16" s="10">
        <v>39.130434782608695</v>
      </c>
      <c r="AC16" s="10">
        <v>26</v>
      </c>
      <c r="AD16" s="10">
        <v>66.666666666666657</v>
      </c>
      <c r="AE16" s="10">
        <v>78.021978021978029</v>
      </c>
      <c r="AF16" s="10">
        <v>8.8607594936708853</v>
      </c>
      <c r="AG16" s="12">
        <v>52.941176470588239</v>
      </c>
      <c r="AH16" s="10">
        <v>2.3809523809523809</v>
      </c>
    </row>
    <row r="17" spans="1:34" x14ac:dyDescent="0.3">
      <c r="A17" t="s">
        <v>58</v>
      </c>
      <c r="B17">
        <v>39</v>
      </c>
      <c r="C17">
        <f t="shared" si="1"/>
        <v>0</v>
      </c>
      <c r="D17">
        <f t="shared" si="4"/>
        <v>84</v>
      </c>
      <c r="F17">
        <v>0</v>
      </c>
      <c r="G17">
        <v>0</v>
      </c>
      <c r="H17">
        <f t="shared" si="2"/>
        <v>0</v>
      </c>
      <c r="I17">
        <f t="shared" si="3"/>
        <v>0</v>
      </c>
      <c r="M17">
        <v>28</v>
      </c>
      <c r="N17">
        <v>28</v>
      </c>
      <c r="O17" s="10">
        <v>1.1904761904761905</v>
      </c>
      <c r="P17" s="10">
        <v>42.857142857142854</v>
      </c>
      <c r="Q17" s="10">
        <v>0</v>
      </c>
      <c r="R17" s="10">
        <v>4.6511627906976747</v>
      </c>
      <c r="S17" s="10">
        <v>4.5801526717557248</v>
      </c>
      <c r="T17" s="10">
        <v>22.471910112359549</v>
      </c>
      <c r="U17" s="10">
        <v>3.6363636363636362</v>
      </c>
      <c r="V17" s="10">
        <v>49.264705882352942</v>
      </c>
      <c r="W17" s="10">
        <v>1.0526315789473684</v>
      </c>
      <c r="X17" s="10"/>
      <c r="Y17" s="10">
        <v>43.589743589743591</v>
      </c>
      <c r="Z17" s="10">
        <v>61.29032258064516</v>
      </c>
      <c r="AA17" s="10">
        <v>5</v>
      </c>
      <c r="AB17" s="10">
        <v>33.333333333333329</v>
      </c>
      <c r="AC17" s="10">
        <v>12</v>
      </c>
      <c r="AD17" s="10">
        <v>54.954954954954957</v>
      </c>
      <c r="AE17" s="10">
        <v>74.72527472527473</v>
      </c>
      <c r="AF17" s="10">
        <v>2.5316455696202533</v>
      </c>
      <c r="AG17" s="10">
        <v>35.294117647058826</v>
      </c>
      <c r="AH17" s="10">
        <v>2.3809523809523809</v>
      </c>
    </row>
    <row r="18" spans="1:34" x14ac:dyDescent="0.3">
      <c r="A18" t="s">
        <v>58</v>
      </c>
      <c r="B18">
        <v>41</v>
      </c>
      <c r="C18">
        <f>$C$2-D18</f>
        <v>0</v>
      </c>
      <c r="D18">
        <f t="shared" si="4"/>
        <v>84</v>
      </c>
      <c r="F18">
        <v>0</v>
      </c>
      <c r="G18">
        <v>0</v>
      </c>
      <c r="H18">
        <f t="shared" si="2"/>
        <v>0</v>
      </c>
      <c r="I18">
        <f t="shared" si="3"/>
        <v>0</v>
      </c>
      <c r="M18">
        <v>31</v>
      </c>
      <c r="N18">
        <v>31</v>
      </c>
      <c r="O18" s="10">
        <v>0</v>
      </c>
      <c r="P18" s="10">
        <v>33.333333333333329</v>
      </c>
      <c r="Q18" s="10"/>
      <c r="R18" s="10">
        <v>0</v>
      </c>
      <c r="S18" s="10">
        <v>0</v>
      </c>
      <c r="T18" s="10">
        <v>11.235955056179774</v>
      </c>
      <c r="U18" s="10">
        <v>0</v>
      </c>
      <c r="V18" s="10">
        <v>32.352941176470587</v>
      </c>
      <c r="W18" s="10">
        <v>1.0526315789473684</v>
      </c>
      <c r="X18" s="10"/>
      <c r="Y18" s="10">
        <v>35.897435897435898</v>
      </c>
      <c r="Z18" s="10">
        <v>50</v>
      </c>
      <c r="AA18" s="10">
        <v>1</v>
      </c>
      <c r="AB18" s="10">
        <v>10.144927536231885</v>
      </c>
      <c r="AC18" s="10">
        <v>2.7027027027027026</v>
      </c>
      <c r="AD18" s="10">
        <v>44.144144144144143</v>
      </c>
      <c r="AE18" s="10">
        <v>69.230769230769226</v>
      </c>
      <c r="AF18" s="10">
        <v>0</v>
      </c>
      <c r="AG18" s="10">
        <v>11.76470588235294</v>
      </c>
      <c r="AH18" s="10">
        <v>0</v>
      </c>
    </row>
    <row r="19" spans="1:34" x14ac:dyDescent="0.3">
      <c r="A19" t="s">
        <v>58</v>
      </c>
      <c r="B19">
        <v>44</v>
      </c>
      <c r="C19">
        <f t="shared" si="1"/>
        <v>0</v>
      </c>
      <c r="D19">
        <f t="shared" si="4"/>
        <v>84</v>
      </c>
      <c r="F19">
        <v>0</v>
      </c>
      <c r="G19">
        <v>0</v>
      </c>
      <c r="H19">
        <f t="shared" si="2"/>
        <v>0</v>
      </c>
      <c r="I19">
        <f t="shared" si="3"/>
        <v>0</v>
      </c>
      <c r="M19">
        <v>33</v>
      </c>
      <c r="N19">
        <v>33</v>
      </c>
      <c r="O19" s="10"/>
      <c r="P19" s="10">
        <v>9.5238095238095237</v>
      </c>
      <c r="Q19" s="10"/>
      <c r="R19" s="10"/>
      <c r="S19" s="10"/>
      <c r="T19" s="10">
        <v>1.1235955056179776</v>
      </c>
      <c r="U19" s="10"/>
      <c r="V19" s="10">
        <v>11.76470588235294</v>
      </c>
      <c r="W19" s="10">
        <v>0</v>
      </c>
      <c r="X19" s="10"/>
      <c r="Y19" s="10">
        <v>28.205128205128204</v>
      </c>
      <c r="Z19" s="10">
        <v>45.161290322580641</v>
      </c>
      <c r="AA19" s="10">
        <v>0</v>
      </c>
      <c r="AB19" s="10">
        <v>2.8985507246376812</v>
      </c>
      <c r="AC19" s="10">
        <v>0</v>
      </c>
      <c r="AD19" s="10">
        <v>29.72972972972973</v>
      </c>
      <c r="AE19" s="10">
        <v>58.241758241758248</v>
      </c>
      <c r="AF19" s="10"/>
      <c r="AG19" s="10">
        <v>1.4705882352941175</v>
      </c>
      <c r="AH19" s="10"/>
    </row>
    <row r="20" spans="1:34" x14ac:dyDescent="0.3">
      <c r="A20" t="s">
        <v>58</v>
      </c>
      <c r="B20">
        <v>46</v>
      </c>
      <c r="C20">
        <f t="shared" si="1"/>
        <v>0</v>
      </c>
      <c r="D20">
        <f t="shared" si="4"/>
        <v>84</v>
      </c>
      <c r="F20">
        <v>0</v>
      </c>
      <c r="G20">
        <v>0</v>
      </c>
      <c r="H20">
        <f t="shared" si="2"/>
        <v>0</v>
      </c>
      <c r="I20">
        <f t="shared" si="3"/>
        <v>0</v>
      </c>
      <c r="M20">
        <v>35</v>
      </c>
      <c r="N20">
        <v>35</v>
      </c>
      <c r="O20" s="10"/>
      <c r="P20" s="10">
        <v>0</v>
      </c>
      <c r="Q20" s="10"/>
      <c r="R20" s="10"/>
      <c r="S20" s="10"/>
      <c r="T20" s="10">
        <v>0</v>
      </c>
      <c r="U20" s="10"/>
      <c r="V20" s="10">
        <v>5.1470588235294112</v>
      </c>
      <c r="W20" s="10"/>
      <c r="X20" s="10"/>
      <c r="Y20" s="10">
        <v>5.1282051282051277</v>
      </c>
      <c r="Z20" s="10">
        <v>19.35483870967742</v>
      </c>
      <c r="AA20" s="10"/>
      <c r="AB20" s="10">
        <v>0</v>
      </c>
      <c r="AC20" s="10"/>
      <c r="AD20" s="10">
        <v>13.513513513513514</v>
      </c>
      <c r="AE20" s="10">
        <v>31.868131868131865</v>
      </c>
      <c r="AF20" s="10"/>
      <c r="AG20" s="10">
        <v>1.4705882352941175</v>
      </c>
      <c r="AH20" s="10"/>
    </row>
    <row r="21" spans="1:34" x14ac:dyDescent="0.3">
      <c r="M21">
        <v>38</v>
      </c>
      <c r="N21">
        <v>38</v>
      </c>
      <c r="O21" s="10"/>
      <c r="P21" s="10"/>
      <c r="Q21" s="10"/>
      <c r="R21" s="10"/>
      <c r="S21" s="10"/>
      <c r="T21" s="10"/>
      <c r="U21" s="10"/>
      <c r="V21" s="10">
        <v>0</v>
      </c>
      <c r="W21" s="11"/>
      <c r="X21" s="10"/>
      <c r="Y21" s="10">
        <v>2.5641025641025639</v>
      </c>
      <c r="Z21" s="10">
        <v>8.064516129032258</v>
      </c>
      <c r="AA21" s="10"/>
      <c r="AB21" s="10"/>
      <c r="AC21" s="10"/>
      <c r="AD21" s="10">
        <v>3.6036036036036037</v>
      </c>
      <c r="AE21" s="10">
        <v>15.384615384615385</v>
      </c>
      <c r="AF21" s="10"/>
      <c r="AG21" s="11">
        <v>0</v>
      </c>
      <c r="AH21" s="10"/>
    </row>
    <row r="22" spans="1:34" x14ac:dyDescent="0.3">
      <c r="A22" t="s">
        <v>73</v>
      </c>
      <c r="B22">
        <v>0</v>
      </c>
      <c r="C22">
        <v>21</v>
      </c>
      <c r="D22">
        <f t="shared" ref="D22" si="5">SUM(E22:F22)</f>
        <v>0</v>
      </c>
      <c r="E22">
        <v>0</v>
      </c>
      <c r="F22">
        <v>0</v>
      </c>
      <c r="G22">
        <v>0</v>
      </c>
      <c r="H22">
        <f>C22/$C$22</f>
        <v>1</v>
      </c>
      <c r="I22">
        <f>H22*100</f>
        <v>100</v>
      </c>
      <c r="M22">
        <v>40</v>
      </c>
      <c r="N22">
        <v>40</v>
      </c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>
        <v>0</v>
      </c>
      <c r="Z22" s="10">
        <v>0</v>
      </c>
      <c r="AA22" s="10"/>
      <c r="AB22" s="10"/>
      <c r="AC22" s="10"/>
      <c r="AD22" s="10">
        <v>0</v>
      </c>
      <c r="AE22">
        <v>4.395604395604396</v>
      </c>
    </row>
    <row r="23" spans="1:34" x14ac:dyDescent="0.3">
      <c r="A23" t="s">
        <v>73</v>
      </c>
      <c r="B23">
        <v>5</v>
      </c>
      <c r="C23">
        <f t="shared" ref="C23:C40" si="6">$C$22-D23</f>
        <v>21</v>
      </c>
      <c r="D23">
        <f t="shared" ref="D23:D27" si="7">SUM(E23:F23,D22)</f>
        <v>0</v>
      </c>
      <c r="E23">
        <v>0</v>
      </c>
      <c r="F23">
        <v>0</v>
      </c>
      <c r="G23">
        <v>0</v>
      </c>
      <c r="H23">
        <f t="shared" ref="H23:H34" si="8">C23/$C$22</f>
        <v>1</v>
      </c>
      <c r="I23">
        <f t="shared" si="3"/>
        <v>100</v>
      </c>
      <c r="M23">
        <v>42</v>
      </c>
      <c r="N23">
        <v>42</v>
      </c>
      <c r="O23" s="10"/>
      <c r="P23" s="10"/>
      <c r="Q23" s="10"/>
      <c r="R23" s="10"/>
      <c r="S23" s="10"/>
      <c r="T23" s="10"/>
      <c r="U23" s="10"/>
      <c r="V23" s="10"/>
      <c r="W23" s="10"/>
      <c r="AE23">
        <v>1.098901098901099</v>
      </c>
    </row>
    <row r="24" spans="1:34" x14ac:dyDescent="0.3">
      <c r="A24" t="s">
        <v>73</v>
      </c>
      <c r="B24">
        <v>7</v>
      </c>
      <c r="C24">
        <f t="shared" si="6"/>
        <v>21</v>
      </c>
      <c r="D24">
        <f t="shared" si="7"/>
        <v>0</v>
      </c>
      <c r="E24">
        <v>0</v>
      </c>
      <c r="F24">
        <v>0</v>
      </c>
      <c r="G24">
        <v>0</v>
      </c>
      <c r="H24">
        <f t="shared" si="8"/>
        <v>1</v>
      </c>
      <c r="I24">
        <f t="shared" si="3"/>
        <v>100</v>
      </c>
      <c r="M24">
        <v>45</v>
      </c>
      <c r="N24">
        <v>45</v>
      </c>
      <c r="O24" s="10"/>
      <c r="P24" s="10"/>
      <c r="Q24" s="10"/>
      <c r="R24" s="10"/>
      <c r="S24" s="10"/>
      <c r="T24" s="10"/>
      <c r="U24" s="10"/>
      <c r="V24" s="10"/>
      <c r="W24" s="10"/>
      <c r="AE24">
        <v>0</v>
      </c>
    </row>
    <row r="25" spans="1:34" x14ac:dyDescent="0.3">
      <c r="A25" t="s">
        <v>73</v>
      </c>
      <c r="B25">
        <v>10</v>
      </c>
      <c r="C25">
        <f t="shared" si="6"/>
        <v>21</v>
      </c>
      <c r="D25">
        <f t="shared" si="7"/>
        <v>0</v>
      </c>
      <c r="E25">
        <v>0</v>
      </c>
      <c r="F25">
        <v>0</v>
      </c>
      <c r="G25">
        <v>0</v>
      </c>
      <c r="H25">
        <f>C25/$C$22</f>
        <v>1</v>
      </c>
      <c r="I25">
        <f t="shared" si="3"/>
        <v>100</v>
      </c>
      <c r="Q25" s="10"/>
      <c r="R25" s="10"/>
      <c r="S25" s="10"/>
      <c r="T25" s="10"/>
      <c r="U25" s="10"/>
    </row>
    <row r="26" spans="1:34" x14ac:dyDescent="0.3">
      <c r="A26" t="s">
        <v>73</v>
      </c>
      <c r="B26">
        <v>12</v>
      </c>
      <c r="C26">
        <f t="shared" si="6"/>
        <v>21</v>
      </c>
      <c r="D26">
        <f t="shared" si="7"/>
        <v>0</v>
      </c>
      <c r="E26">
        <v>0</v>
      </c>
      <c r="G26">
        <v>0</v>
      </c>
      <c r="H26">
        <f t="shared" si="8"/>
        <v>1</v>
      </c>
      <c r="I26">
        <f t="shared" si="3"/>
        <v>100</v>
      </c>
    </row>
    <row r="27" spans="1:34" x14ac:dyDescent="0.3">
      <c r="A27" t="s">
        <v>73</v>
      </c>
      <c r="B27">
        <v>14</v>
      </c>
      <c r="C27">
        <f t="shared" si="6"/>
        <v>20</v>
      </c>
      <c r="D27">
        <f t="shared" si="7"/>
        <v>1</v>
      </c>
      <c r="E27">
        <v>1</v>
      </c>
      <c r="G27">
        <v>0</v>
      </c>
      <c r="H27">
        <f t="shared" si="8"/>
        <v>0.95238095238095233</v>
      </c>
      <c r="I27">
        <f t="shared" si="3"/>
        <v>95.238095238095227</v>
      </c>
    </row>
    <row r="28" spans="1:34" x14ac:dyDescent="0.3">
      <c r="A28" t="s">
        <v>73</v>
      </c>
      <c r="B28">
        <v>17</v>
      </c>
      <c r="C28">
        <f t="shared" si="6"/>
        <v>18</v>
      </c>
      <c r="D28">
        <f>SUM(E28:F28,D27)</f>
        <v>3</v>
      </c>
      <c r="E28">
        <v>2</v>
      </c>
      <c r="G28">
        <v>0</v>
      </c>
      <c r="H28">
        <f t="shared" si="8"/>
        <v>0.8571428571428571</v>
      </c>
      <c r="I28">
        <f t="shared" si="3"/>
        <v>85.714285714285708</v>
      </c>
    </row>
    <row r="29" spans="1:34" x14ac:dyDescent="0.3">
      <c r="A29" t="s">
        <v>73</v>
      </c>
      <c r="B29">
        <v>19</v>
      </c>
      <c r="C29">
        <f t="shared" si="6"/>
        <v>17</v>
      </c>
      <c r="D29">
        <f t="shared" ref="D29:D35" si="9">SUM(E29:F29,D28)</f>
        <v>4</v>
      </c>
      <c r="E29">
        <v>1</v>
      </c>
      <c r="G29">
        <v>0</v>
      </c>
      <c r="H29">
        <f t="shared" si="8"/>
        <v>0.80952380952380953</v>
      </c>
      <c r="I29">
        <f t="shared" si="3"/>
        <v>80.952380952380949</v>
      </c>
    </row>
    <row r="30" spans="1:34" x14ac:dyDescent="0.3">
      <c r="A30" t="s">
        <v>73</v>
      </c>
      <c r="B30">
        <v>21</v>
      </c>
      <c r="C30">
        <f t="shared" si="6"/>
        <v>15</v>
      </c>
      <c r="D30">
        <f t="shared" si="9"/>
        <v>6</v>
      </c>
      <c r="E30">
        <v>2</v>
      </c>
      <c r="G30">
        <v>0</v>
      </c>
      <c r="H30">
        <f t="shared" si="8"/>
        <v>0.7142857142857143</v>
      </c>
      <c r="I30">
        <f t="shared" si="3"/>
        <v>71.428571428571431</v>
      </c>
    </row>
    <row r="31" spans="1:34" x14ac:dyDescent="0.3">
      <c r="A31" t="s">
        <v>73</v>
      </c>
      <c r="B31">
        <v>24</v>
      </c>
      <c r="C31">
        <f t="shared" si="6"/>
        <v>13</v>
      </c>
      <c r="D31">
        <f t="shared" si="9"/>
        <v>8</v>
      </c>
      <c r="E31">
        <v>2</v>
      </c>
      <c r="G31">
        <v>0</v>
      </c>
      <c r="H31">
        <f t="shared" si="8"/>
        <v>0.61904761904761907</v>
      </c>
      <c r="I31">
        <f t="shared" si="3"/>
        <v>61.904761904761905</v>
      </c>
    </row>
    <row r="32" spans="1:34" x14ac:dyDescent="0.3">
      <c r="A32" t="s">
        <v>73</v>
      </c>
      <c r="B32">
        <v>26</v>
      </c>
      <c r="C32">
        <f t="shared" si="6"/>
        <v>11</v>
      </c>
      <c r="D32">
        <f t="shared" si="9"/>
        <v>10</v>
      </c>
      <c r="E32">
        <v>2</v>
      </c>
      <c r="G32">
        <v>0</v>
      </c>
      <c r="H32">
        <f t="shared" si="8"/>
        <v>0.52380952380952384</v>
      </c>
      <c r="I32">
        <f t="shared" si="3"/>
        <v>52.380952380952387</v>
      </c>
    </row>
    <row r="33" spans="1:9" x14ac:dyDescent="0.3">
      <c r="A33" t="s">
        <v>73</v>
      </c>
      <c r="B33">
        <v>28</v>
      </c>
      <c r="C33">
        <f t="shared" si="6"/>
        <v>9</v>
      </c>
      <c r="D33">
        <f t="shared" si="9"/>
        <v>12</v>
      </c>
      <c r="E33">
        <v>2</v>
      </c>
      <c r="G33">
        <v>0</v>
      </c>
      <c r="H33">
        <f t="shared" si="8"/>
        <v>0.42857142857142855</v>
      </c>
      <c r="I33">
        <f t="shared" si="3"/>
        <v>42.857142857142854</v>
      </c>
    </row>
    <row r="34" spans="1:9" x14ac:dyDescent="0.3">
      <c r="A34" t="s">
        <v>73</v>
      </c>
      <c r="B34">
        <v>32</v>
      </c>
      <c r="C34">
        <f t="shared" si="6"/>
        <v>7</v>
      </c>
      <c r="D34">
        <f t="shared" si="9"/>
        <v>14</v>
      </c>
      <c r="E34">
        <v>2</v>
      </c>
      <c r="G34">
        <v>0</v>
      </c>
      <c r="H34">
        <f t="shared" si="8"/>
        <v>0.33333333333333331</v>
      </c>
      <c r="I34">
        <f t="shared" si="3"/>
        <v>33.333333333333329</v>
      </c>
    </row>
    <row r="35" spans="1:9" x14ac:dyDescent="0.3">
      <c r="A35" t="s">
        <v>73</v>
      </c>
      <c r="B35">
        <v>34</v>
      </c>
      <c r="C35">
        <f t="shared" si="6"/>
        <v>2</v>
      </c>
      <c r="D35">
        <f t="shared" si="9"/>
        <v>19</v>
      </c>
      <c r="E35">
        <v>5</v>
      </c>
      <c r="G35">
        <v>0</v>
      </c>
      <c r="H35">
        <f t="shared" ref="H35:H39" si="10">C35/$C$22</f>
        <v>9.5238095238095233E-2</v>
      </c>
      <c r="I35">
        <f t="shared" si="3"/>
        <v>9.5238095238095237</v>
      </c>
    </row>
    <row r="36" spans="1:9" x14ac:dyDescent="0.3">
      <c r="A36" t="s">
        <v>73</v>
      </c>
      <c r="B36">
        <v>37</v>
      </c>
      <c r="C36">
        <f t="shared" si="6"/>
        <v>0</v>
      </c>
      <c r="D36">
        <f>SUM(E36:F36,D35)</f>
        <v>21</v>
      </c>
      <c r="E36">
        <v>2</v>
      </c>
      <c r="G36">
        <v>0</v>
      </c>
      <c r="H36">
        <f t="shared" si="10"/>
        <v>0</v>
      </c>
      <c r="I36">
        <f t="shared" si="3"/>
        <v>0</v>
      </c>
    </row>
    <row r="37" spans="1:9" x14ac:dyDescent="0.3">
      <c r="A37" t="s">
        <v>73</v>
      </c>
      <c r="B37">
        <v>39</v>
      </c>
      <c r="C37">
        <f t="shared" si="6"/>
        <v>0</v>
      </c>
      <c r="D37">
        <f t="shared" ref="D37:D39" si="11">SUM(E37:F37,D36)</f>
        <v>21</v>
      </c>
      <c r="G37">
        <v>0</v>
      </c>
      <c r="H37">
        <f t="shared" si="10"/>
        <v>0</v>
      </c>
      <c r="I37">
        <f t="shared" si="3"/>
        <v>0</v>
      </c>
    </row>
    <row r="38" spans="1:9" x14ac:dyDescent="0.3">
      <c r="A38" t="s">
        <v>73</v>
      </c>
      <c r="B38">
        <v>41</v>
      </c>
      <c r="C38">
        <f t="shared" si="6"/>
        <v>0</v>
      </c>
      <c r="D38">
        <f t="shared" si="11"/>
        <v>21</v>
      </c>
      <c r="G38">
        <v>0</v>
      </c>
      <c r="H38">
        <f t="shared" si="10"/>
        <v>0</v>
      </c>
      <c r="I38">
        <f t="shared" si="3"/>
        <v>0</v>
      </c>
    </row>
    <row r="39" spans="1:9" x14ac:dyDescent="0.3">
      <c r="A39" t="s">
        <v>73</v>
      </c>
      <c r="B39">
        <v>44</v>
      </c>
      <c r="C39">
        <f t="shared" si="6"/>
        <v>0</v>
      </c>
      <c r="D39">
        <f t="shared" si="11"/>
        <v>21</v>
      </c>
      <c r="G39">
        <v>0</v>
      </c>
      <c r="H39">
        <f t="shared" si="10"/>
        <v>0</v>
      </c>
      <c r="I39">
        <f t="shared" si="3"/>
        <v>0</v>
      </c>
    </row>
    <row r="40" spans="1:9" x14ac:dyDescent="0.3">
      <c r="A40" t="s">
        <v>73</v>
      </c>
      <c r="B40">
        <v>46</v>
      </c>
      <c r="C40">
        <f t="shared" si="6"/>
        <v>0</v>
      </c>
      <c r="D40">
        <f t="shared" ref="D40" si="12">SUM(E40:F40,D39)</f>
        <v>21</v>
      </c>
      <c r="G40">
        <v>0</v>
      </c>
      <c r="H40">
        <f t="shared" ref="H40" si="13">C40/$C$22</f>
        <v>0</v>
      </c>
      <c r="I40">
        <f t="shared" ref="I40" si="14">H40*100</f>
        <v>0</v>
      </c>
    </row>
    <row r="42" spans="1:9" x14ac:dyDescent="0.3">
      <c r="A42" t="s">
        <v>74</v>
      </c>
      <c r="B42">
        <v>0</v>
      </c>
      <c r="C42">
        <f>18</f>
        <v>18</v>
      </c>
      <c r="D42">
        <f t="shared" ref="D42:D44" si="15">SUM(E42:F42)</f>
        <v>0</v>
      </c>
      <c r="E42">
        <v>0</v>
      </c>
      <c r="F42">
        <v>0</v>
      </c>
      <c r="G42">
        <v>0</v>
      </c>
      <c r="H42">
        <f>C42/$C$42</f>
        <v>1</v>
      </c>
      <c r="I42">
        <f>H42*100</f>
        <v>100</v>
      </c>
    </row>
    <row r="43" spans="1:9" x14ac:dyDescent="0.3">
      <c r="A43" t="s">
        <v>74</v>
      </c>
      <c r="B43">
        <v>5</v>
      </c>
      <c r="C43">
        <f>$C$42-D43</f>
        <v>18</v>
      </c>
      <c r="D43">
        <f t="shared" si="15"/>
        <v>0</v>
      </c>
      <c r="E43">
        <v>0</v>
      </c>
      <c r="F43">
        <v>0</v>
      </c>
      <c r="G43">
        <v>0</v>
      </c>
      <c r="H43">
        <f t="shared" ref="H43:H54" si="16">C43/$C$42</f>
        <v>1</v>
      </c>
      <c r="I43">
        <f t="shared" ref="I43:I112" si="17">H43*100</f>
        <v>100</v>
      </c>
    </row>
    <row r="44" spans="1:9" x14ac:dyDescent="0.3">
      <c r="A44" t="s">
        <v>74</v>
      </c>
      <c r="B44">
        <v>7</v>
      </c>
      <c r="C44">
        <f t="shared" ref="C44:C57" si="18">$C$42-D44</f>
        <v>18</v>
      </c>
      <c r="D44">
        <f t="shared" si="15"/>
        <v>0</v>
      </c>
      <c r="E44">
        <v>0</v>
      </c>
      <c r="F44">
        <v>0</v>
      </c>
      <c r="G44">
        <v>0</v>
      </c>
      <c r="H44">
        <f t="shared" si="16"/>
        <v>1</v>
      </c>
      <c r="I44">
        <f t="shared" si="17"/>
        <v>100</v>
      </c>
    </row>
    <row r="45" spans="1:9" x14ac:dyDescent="0.3">
      <c r="A45" t="s">
        <v>74</v>
      </c>
      <c r="B45">
        <v>10</v>
      </c>
      <c r="C45">
        <f t="shared" si="18"/>
        <v>18</v>
      </c>
      <c r="D45">
        <f t="shared" ref="D45:D47" si="19">SUM(E45:F45,D44)</f>
        <v>0</v>
      </c>
      <c r="E45">
        <v>0</v>
      </c>
      <c r="F45">
        <v>0</v>
      </c>
      <c r="G45">
        <v>0</v>
      </c>
      <c r="H45">
        <f t="shared" si="16"/>
        <v>1</v>
      </c>
      <c r="I45">
        <f t="shared" si="17"/>
        <v>100</v>
      </c>
    </row>
    <row r="46" spans="1:9" x14ac:dyDescent="0.3">
      <c r="A46" t="s">
        <v>74</v>
      </c>
      <c r="B46">
        <v>12</v>
      </c>
      <c r="C46">
        <f t="shared" si="18"/>
        <v>16</v>
      </c>
      <c r="D46">
        <f t="shared" si="19"/>
        <v>2</v>
      </c>
      <c r="E46">
        <v>2</v>
      </c>
      <c r="G46">
        <v>0</v>
      </c>
      <c r="H46">
        <f t="shared" si="16"/>
        <v>0.88888888888888884</v>
      </c>
      <c r="I46">
        <f t="shared" si="17"/>
        <v>88.888888888888886</v>
      </c>
    </row>
    <row r="47" spans="1:9" x14ac:dyDescent="0.3">
      <c r="A47" t="s">
        <v>74</v>
      </c>
      <c r="B47">
        <v>14</v>
      </c>
      <c r="C47">
        <f t="shared" si="18"/>
        <v>14</v>
      </c>
      <c r="D47">
        <f t="shared" si="19"/>
        <v>4</v>
      </c>
      <c r="E47">
        <v>2</v>
      </c>
      <c r="G47">
        <v>0</v>
      </c>
      <c r="H47">
        <f t="shared" si="16"/>
        <v>0.77777777777777779</v>
      </c>
      <c r="I47">
        <f t="shared" si="17"/>
        <v>77.777777777777786</v>
      </c>
    </row>
    <row r="48" spans="1:9" x14ac:dyDescent="0.3">
      <c r="A48" t="s">
        <v>74</v>
      </c>
      <c r="B48">
        <v>17</v>
      </c>
      <c r="C48">
        <f t="shared" si="18"/>
        <v>13</v>
      </c>
      <c r="D48">
        <f>SUM(E48:F48,D47)</f>
        <v>5</v>
      </c>
      <c r="E48">
        <v>1</v>
      </c>
      <c r="G48">
        <v>0</v>
      </c>
      <c r="H48">
        <f t="shared" si="16"/>
        <v>0.72222222222222221</v>
      </c>
      <c r="I48">
        <f t="shared" si="17"/>
        <v>72.222222222222214</v>
      </c>
    </row>
    <row r="49" spans="1:9" x14ac:dyDescent="0.3">
      <c r="A49" t="s">
        <v>74</v>
      </c>
      <c r="B49">
        <v>19</v>
      </c>
      <c r="C49">
        <f t="shared" si="18"/>
        <v>11</v>
      </c>
      <c r="D49">
        <f t="shared" ref="D49:D55" si="20">SUM(E49:F49,D48)</f>
        <v>7</v>
      </c>
      <c r="E49">
        <v>2</v>
      </c>
      <c r="G49">
        <v>0</v>
      </c>
      <c r="H49">
        <f t="shared" si="16"/>
        <v>0.61111111111111116</v>
      </c>
      <c r="I49">
        <f t="shared" si="17"/>
        <v>61.111111111111114</v>
      </c>
    </row>
    <row r="50" spans="1:9" x14ac:dyDescent="0.3">
      <c r="A50" t="s">
        <v>74</v>
      </c>
      <c r="B50">
        <v>21</v>
      </c>
      <c r="C50">
        <f t="shared" si="18"/>
        <v>8</v>
      </c>
      <c r="D50">
        <f t="shared" si="20"/>
        <v>10</v>
      </c>
      <c r="E50">
        <v>3</v>
      </c>
      <c r="G50">
        <v>0</v>
      </c>
      <c r="H50">
        <f t="shared" si="16"/>
        <v>0.44444444444444442</v>
      </c>
      <c r="I50">
        <f t="shared" si="17"/>
        <v>44.444444444444443</v>
      </c>
    </row>
    <row r="51" spans="1:9" x14ac:dyDescent="0.3">
      <c r="A51" t="s">
        <v>74</v>
      </c>
      <c r="B51">
        <v>24</v>
      </c>
      <c r="C51">
        <f t="shared" si="18"/>
        <v>5</v>
      </c>
      <c r="D51">
        <f t="shared" si="20"/>
        <v>13</v>
      </c>
      <c r="E51">
        <v>3</v>
      </c>
      <c r="G51">
        <v>0</v>
      </c>
      <c r="H51">
        <f t="shared" si="16"/>
        <v>0.27777777777777779</v>
      </c>
      <c r="I51">
        <f t="shared" si="17"/>
        <v>27.777777777777779</v>
      </c>
    </row>
    <row r="52" spans="1:9" x14ac:dyDescent="0.3">
      <c r="A52" t="s">
        <v>74</v>
      </c>
      <c r="B52">
        <v>26</v>
      </c>
      <c r="C52">
        <f t="shared" si="18"/>
        <v>2</v>
      </c>
      <c r="D52">
        <f t="shared" si="20"/>
        <v>16</v>
      </c>
      <c r="E52">
        <v>3</v>
      </c>
      <c r="G52">
        <v>0</v>
      </c>
      <c r="H52">
        <f t="shared" si="16"/>
        <v>0.1111111111111111</v>
      </c>
      <c r="I52">
        <f t="shared" si="17"/>
        <v>11.111111111111111</v>
      </c>
    </row>
    <row r="53" spans="1:9" x14ac:dyDescent="0.3">
      <c r="A53" t="s">
        <v>74</v>
      </c>
      <c r="B53">
        <v>28</v>
      </c>
      <c r="C53">
        <f t="shared" si="18"/>
        <v>0</v>
      </c>
      <c r="D53">
        <f t="shared" si="20"/>
        <v>18</v>
      </c>
      <c r="E53">
        <v>2</v>
      </c>
      <c r="G53">
        <v>0</v>
      </c>
      <c r="H53">
        <f t="shared" si="16"/>
        <v>0</v>
      </c>
      <c r="I53">
        <f t="shared" si="17"/>
        <v>0</v>
      </c>
    </row>
    <row r="54" spans="1:9" x14ac:dyDescent="0.3">
      <c r="A54" t="s">
        <v>74</v>
      </c>
      <c r="B54">
        <v>32</v>
      </c>
      <c r="C54">
        <f t="shared" si="18"/>
        <v>0</v>
      </c>
      <c r="D54">
        <f t="shared" si="20"/>
        <v>18</v>
      </c>
      <c r="G54">
        <v>0</v>
      </c>
      <c r="H54">
        <f t="shared" si="16"/>
        <v>0</v>
      </c>
      <c r="I54">
        <f t="shared" si="17"/>
        <v>0</v>
      </c>
    </row>
    <row r="55" spans="1:9" x14ac:dyDescent="0.3">
      <c r="A55" t="s">
        <v>74</v>
      </c>
      <c r="B55">
        <v>34</v>
      </c>
      <c r="C55">
        <f t="shared" si="18"/>
        <v>0</v>
      </c>
      <c r="D55">
        <f t="shared" si="20"/>
        <v>18</v>
      </c>
      <c r="F55">
        <v>0</v>
      </c>
      <c r="G55">
        <v>0</v>
      </c>
      <c r="H55">
        <f>C55/$C$42</f>
        <v>0</v>
      </c>
      <c r="I55">
        <f t="shared" si="17"/>
        <v>0</v>
      </c>
    </row>
    <row r="56" spans="1:9" x14ac:dyDescent="0.3">
      <c r="A56" t="s">
        <v>74</v>
      </c>
      <c r="B56">
        <v>37</v>
      </c>
      <c r="C56">
        <f t="shared" si="18"/>
        <v>0</v>
      </c>
      <c r="D56">
        <f>SUM(E56:F56,D55)</f>
        <v>18</v>
      </c>
      <c r="F56">
        <v>0</v>
      </c>
      <c r="G56">
        <v>0</v>
      </c>
      <c r="H56">
        <f t="shared" ref="H56:H60" si="21">C56/$C$42</f>
        <v>0</v>
      </c>
      <c r="I56">
        <f t="shared" si="17"/>
        <v>0</v>
      </c>
    </row>
    <row r="57" spans="1:9" x14ac:dyDescent="0.3">
      <c r="A57" t="s">
        <v>74</v>
      </c>
      <c r="B57">
        <v>39</v>
      </c>
      <c r="C57">
        <f t="shared" si="18"/>
        <v>0</v>
      </c>
      <c r="D57">
        <f t="shared" ref="D57" si="22">SUM(E57:F57,D56)</f>
        <v>18</v>
      </c>
      <c r="F57">
        <v>0</v>
      </c>
      <c r="G57">
        <v>0</v>
      </c>
      <c r="H57">
        <f t="shared" si="21"/>
        <v>0</v>
      </c>
      <c r="I57">
        <f t="shared" si="17"/>
        <v>0</v>
      </c>
    </row>
    <row r="58" spans="1:9" x14ac:dyDescent="0.3">
      <c r="A58" t="s">
        <v>74</v>
      </c>
      <c r="B58">
        <v>41</v>
      </c>
      <c r="C58">
        <f t="shared" ref="C58:C60" si="23">$C$42-D58</f>
        <v>0</v>
      </c>
      <c r="D58">
        <f t="shared" ref="D58:D60" si="24">SUM(E58:F58,D57)</f>
        <v>18</v>
      </c>
      <c r="F58">
        <v>0</v>
      </c>
      <c r="G58">
        <v>0</v>
      </c>
      <c r="H58">
        <f t="shared" si="21"/>
        <v>0</v>
      </c>
      <c r="I58">
        <f t="shared" ref="I58:I60" si="25">H58*100</f>
        <v>0</v>
      </c>
    </row>
    <row r="59" spans="1:9" x14ac:dyDescent="0.3">
      <c r="A59" t="s">
        <v>74</v>
      </c>
      <c r="B59">
        <v>44</v>
      </c>
      <c r="C59">
        <f t="shared" si="23"/>
        <v>0</v>
      </c>
      <c r="D59">
        <f t="shared" si="24"/>
        <v>18</v>
      </c>
      <c r="F59">
        <v>0</v>
      </c>
      <c r="G59">
        <v>0</v>
      </c>
      <c r="H59">
        <f t="shared" si="21"/>
        <v>0</v>
      </c>
      <c r="I59">
        <f t="shared" si="25"/>
        <v>0</v>
      </c>
    </row>
    <row r="60" spans="1:9" x14ac:dyDescent="0.3">
      <c r="A60" t="s">
        <v>74</v>
      </c>
      <c r="B60">
        <v>46</v>
      </c>
      <c r="C60">
        <f t="shared" si="23"/>
        <v>0</v>
      </c>
      <c r="D60">
        <f t="shared" si="24"/>
        <v>18</v>
      </c>
      <c r="F60">
        <v>0</v>
      </c>
      <c r="G60">
        <v>0</v>
      </c>
      <c r="H60">
        <f t="shared" si="21"/>
        <v>0</v>
      </c>
      <c r="I60">
        <f t="shared" si="25"/>
        <v>0</v>
      </c>
    </row>
    <row r="62" spans="1:9" x14ac:dyDescent="0.3">
      <c r="A62" t="s">
        <v>75</v>
      </c>
      <c r="B62">
        <v>0</v>
      </c>
      <c r="C62">
        <v>86</v>
      </c>
      <c r="D62">
        <f t="shared" ref="D62" si="26">SUM(E62:F62)</f>
        <v>0</v>
      </c>
      <c r="E62">
        <v>0</v>
      </c>
      <c r="F62">
        <v>0</v>
      </c>
      <c r="G62">
        <v>0</v>
      </c>
      <c r="H62">
        <f t="shared" ref="H62:H78" si="27">C62/$C$62</f>
        <v>1</v>
      </c>
      <c r="I62">
        <f>H62*100</f>
        <v>100</v>
      </c>
    </row>
    <row r="63" spans="1:9" x14ac:dyDescent="0.3">
      <c r="A63" t="s">
        <v>75</v>
      </c>
      <c r="B63">
        <v>5</v>
      </c>
      <c r="C63">
        <f t="shared" ref="C63:C78" si="28">$C$62-D63</f>
        <v>86</v>
      </c>
      <c r="D63">
        <f>SUM(E63:F63,D62)</f>
        <v>0</v>
      </c>
      <c r="E63">
        <v>0</v>
      </c>
      <c r="F63">
        <v>0</v>
      </c>
      <c r="G63">
        <v>0</v>
      </c>
      <c r="H63">
        <f t="shared" si="27"/>
        <v>1</v>
      </c>
      <c r="I63">
        <f t="shared" si="17"/>
        <v>100</v>
      </c>
    </row>
    <row r="64" spans="1:9" x14ac:dyDescent="0.3">
      <c r="A64" t="s">
        <v>75</v>
      </c>
      <c r="B64">
        <v>7</v>
      </c>
      <c r="C64">
        <f t="shared" si="28"/>
        <v>86</v>
      </c>
      <c r="D64">
        <f t="shared" ref="D64:D67" si="29">SUM(E64:F64,D63)</f>
        <v>0</v>
      </c>
      <c r="E64">
        <v>0</v>
      </c>
      <c r="F64">
        <v>0</v>
      </c>
      <c r="G64">
        <v>0</v>
      </c>
      <c r="H64">
        <f t="shared" si="27"/>
        <v>1</v>
      </c>
      <c r="I64">
        <f t="shared" si="17"/>
        <v>100</v>
      </c>
    </row>
    <row r="65" spans="1:9" x14ac:dyDescent="0.3">
      <c r="A65" t="s">
        <v>75</v>
      </c>
      <c r="B65">
        <v>10</v>
      </c>
      <c r="C65">
        <f t="shared" si="28"/>
        <v>86</v>
      </c>
      <c r="D65">
        <f t="shared" si="29"/>
        <v>0</v>
      </c>
      <c r="E65">
        <v>0</v>
      </c>
      <c r="F65">
        <v>0</v>
      </c>
      <c r="G65">
        <v>0</v>
      </c>
      <c r="H65">
        <f t="shared" si="27"/>
        <v>1</v>
      </c>
      <c r="I65">
        <f t="shared" si="17"/>
        <v>100</v>
      </c>
    </row>
    <row r="66" spans="1:9" x14ac:dyDescent="0.3">
      <c r="A66" t="s">
        <v>75</v>
      </c>
      <c r="B66">
        <v>12</v>
      </c>
      <c r="C66">
        <f t="shared" si="28"/>
        <v>83</v>
      </c>
      <c r="D66">
        <f t="shared" si="29"/>
        <v>3</v>
      </c>
      <c r="E66">
        <v>3</v>
      </c>
      <c r="F66">
        <v>0</v>
      </c>
      <c r="G66">
        <v>0</v>
      </c>
      <c r="H66">
        <f t="shared" si="27"/>
        <v>0.96511627906976749</v>
      </c>
      <c r="I66">
        <f t="shared" si="17"/>
        <v>96.511627906976756</v>
      </c>
    </row>
    <row r="67" spans="1:9" x14ac:dyDescent="0.3">
      <c r="A67" t="s">
        <v>75</v>
      </c>
      <c r="B67">
        <v>14</v>
      </c>
      <c r="C67">
        <f t="shared" si="28"/>
        <v>78</v>
      </c>
      <c r="D67">
        <f t="shared" si="29"/>
        <v>8</v>
      </c>
      <c r="E67">
        <v>5</v>
      </c>
      <c r="F67">
        <v>0</v>
      </c>
      <c r="G67">
        <v>0</v>
      </c>
      <c r="H67">
        <f t="shared" si="27"/>
        <v>0.90697674418604646</v>
      </c>
      <c r="I67">
        <f t="shared" si="17"/>
        <v>90.697674418604649</v>
      </c>
    </row>
    <row r="68" spans="1:9" x14ac:dyDescent="0.3">
      <c r="A68" t="s">
        <v>75</v>
      </c>
      <c r="B68">
        <v>17</v>
      </c>
      <c r="C68">
        <f t="shared" si="28"/>
        <v>68</v>
      </c>
      <c r="D68">
        <f>SUM(E68:F68,D67)</f>
        <v>18</v>
      </c>
      <c r="E68">
        <v>10</v>
      </c>
      <c r="F68">
        <v>0</v>
      </c>
      <c r="G68">
        <v>0</v>
      </c>
      <c r="H68">
        <f t="shared" si="27"/>
        <v>0.79069767441860461</v>
      </c>
      <c r="I68">
        <f t="shared" si="17"/>
        <v>79.069767441860463</v>
      </c>
    </row>
    <row r="69" spans="1:9" x14ac:dyDescent="0.3">
      <c r="A69" t="s">
        <v>75</v>
      </c>
      <c r="B69">
        <v>19</v>
      </c>
      <c r="C69">
        <f t="shared" si="28"/>
        <v>55</v>
      </c>
      <c r="D69">
        <f t="shared" ref="D69:D75" si="30">SUM(E69:F69,D68)</f>
        <v>31</v>
      </c>
      <c r="E69">
        <v>13</v>
      </c>
      <c r="F69">
        <v>0</v>
      </c>
      <c r="G69">
        <v>0</v>
      </c>
      <c r="H69">
        <f t="shared" si="27"/>
        <v>0.63953488372093026</v>
      </c>
      <c r="I69">
        <f t="shared" si="17"/>
        <v>63.953488372093027</v>
      </c>
    </row>
    <row r="70" spans="1:9" x14ac:dyDescent="0.3">
      <c r="A70" t="s">
        <v>75</v>
      </c>
      <c r="B70">
        <v>21</v>
      </c>
      <c r="C70">
        <f t="shared" si="28"/>
        <v>43</v>
      </c>
      <c r="D70">
        <f t="shared" si="30"/>
        <v>43</v>
      </c>
      <c r="E70">
        <v>12</v>
      </c>
      <c r="F70">
        <v>0</v>
      </c>
      <c r="G70">
        <v>0</v>
      </c>
      <c r="H70">
        <f t="shared" si="27"/>
        <v>0.5</v>
      </c>
      <c r="I70">
        <f t="shared" si="17"/>
        <v>50</v>
      </c>
    </row>
    <row r="71" spans="1:9" x14ac:dyDescent="0.3">
      <c r="A71" t="s">
        <v>75</v>
      </c>
      <c r="B71">
        <v>24</v>
      </c>
      <c r="C71">
        <f t="shared" si="28"/>
        <v>30</v>
      </c>
      <c r="D71">
        <f t="shared" si="30"/>
        <v>56</v>
      </c>
      <c r="E71">
        <v>13</v>
      </c>
      <c r="F71">
        <v>0</v>
      </c>
      <c r="G71">
        <v>0</v>
      </c>
      <c r="H71">
        <f t="shared" si="27"/>
        <v>0.34883720930232559</v>
      </c>
      <c r="I71">
        <f t="shared" si="17"/>
        <v>34.883720930232556</v>
      </c>
    </row>
    <row r="72" spans="1:9" x14ac:dyDescent="0.3">
      <c r="A72" t="s">
        <v>75</v>
      </c>
      <c r="B72">
        <v>26</v>
      </c>
      <c r="C72">
        <f t="shared" si="28"/>
        <v>15</v>
      </c>
      <c r="D72">
        <f t="shared" si="30"/>
        <v>71</v>
      </c>
      <c r="E72">
        <v>15</v>
      </c>
      <c r="F72">
        <v>0</v>
      </c>
      <c r="G72">
        <v>0</v>
      </c>
      <c r="H72">
        <f t="shared" si="27"/>
        <v>0.1744186046511628</v>
      </c>
      <c r="I72">
        <f t="shared" si="17"/>
        <v>17.441860465116278</v>
      </c>
    </row>
    <row r="73" spans="1:9" x14ac:dyDescent="0.3">
      <c r="A73" t="s">
        <v>75</v>
      </c>
      <c r="B73">
        <v>28</v>
      </c>
      <c r="C73">
        <f t="shared" si="28"/>
        <v>4</v>
      </c>
      <c r="D73">
        <f t="shared" si="30"/>
        <v>82</v>
      </c>
      <c r="E73">
        <v>11</v>
      </c>
      <c r="F73">
        <v>0</v>
      </c>
      <c r="G73">
        <v>0</v>
      </c>
      <c r="H73">
        <f t="shared" si="27"/>
        <v>4.6511627906976744E-2</v>
      </c>
      <c r="I73">
        <f t="shared" si="17"/>
        <v>4.6511627906976747</v>
      </c>
    </row>
    <row r="74" spans="1:9" x14ac:dyDescent="0.3">
      <c r="A74" t="s">
        <v>75</v>
      </c>
      <c r="B74">
        <v>32</v>
      </c>
      <c r="C74">
        <f t="shared" si="28"/>
        <v>0</v>
      </c>
      <c r="D74">
        <f t="shared" si="30"/>
        <v>86</v>
      </c>
      <c r="E74">
        <v>4</v>
      </c>
      <c r="F74">
        <v>0</v>
      </c>
      <c r="G74">
        <v>0</v>
      </c>
      <c r="H74">
        <f t="shared" si="27"/>
        <v>0</v>
      </c>
      <c r="I74">
        <f t="shared" si="17"/>
        <v>0</v>
      </c>
    </row>
    <row r="75" spans="1:9" x14ac:dyDescent="0.3">
      <c r="A75" t="s">
        <v>75</v>
      </c>
      <c r="B75">
        <v>34</v>
      </c>
      <c r="C75">
        <f t="shared" si="28"/>
        <v>0</v>
      </c>
      <c r="D75">
        <f t="shared" si="30"/>
        <v>86</v>
      </c>
      <c r="F75">
        <v>0</v>
      </c>
      <c r="G75">
        <v>0</v>
      </c>
      <c r="H75">
        <f t="shared" si="27"/>
        <v>0</v>
      </c>
      <c r="I75">
        <f t="shared" si="17"/>
        <v>0</v>
      </c>
    </row>
    <row r="76" spans="1:9" x14ac:dyDescent="0.3">
      <c r="A76" t="s">
        <v>75</v>
      </c>
      <c r="B76">
        <v>37</v>
      </c>
      <c r="C76">
        <f t="shared" si="28"/>
        <v>0</v>
      </c>
      <c r="D76">
        <f>SUM(E76:F76,D75)</f>
        <v>86</v>
      </c>
      <c r="F76">
        <v>0</v>
      </c>
      <c r="G76">
        <v>0</v>
      </c>
      <c r="H76">
        <f t="shared" si="27"/>
        <v>0</v>
      </c>
      <c r="I76">
        <f t="shared" si="17"/>
        <v>0</v>
      </c>
    </row>
    <row r="77" spans="1:9" x14ac:dyDescent="0.3">
      <c r="A77" t="s">
        <v>75</v>
      </c>
      <c r="B77">
        <v>39</v>
      </c>
      <c r="C77">
        <f t="shared" si="28"/>
        <v>0</v>
      </c>
      <c r="D77">
        <f t="shared" ref="D77:D78" si="31">SUM(E77:F77,D76)</f>
        <v>86</v>
      </c>
      <c r="F77">
        <v>0</v>
      </c>
      <c r="G77">
        <v>0</v>
      </c>
      <c r="H77">
        <f t="shared" si="27"/>
        <v>0</v>
      </c>
      <c r="I77">
        <f t="shared" si="17"/>
        <v>0</v>
      </c>
    </row>
    <row r="78" spans="1:9" x14ac:dyDescent="0.3">
      <c r="A78" t="s">
        <v>75</v>
      </c>
      <c r="B78">
        <v>41</v>
      </c>
      <c r="C78">
        <f t="shared" si="28"/>
        <v>0</v>
      </c>
      <c r="D78">
        <f t="shared" si="31"/>
        <v>86</v>
      </c>
      <c r="F78">
        <v>0</v>
      </c>
      <c r="G78">
        <v>0</v>
      </c>
      <c r="H78">
        <f t="shared" si="27"/>
        <v>0</v>
      </c>
      <c r="I78">
        <f t="shared" si="17"/>
        <v>0</v>
      </c>
    </row>
    <row r="79" spans="1:9" x14ac:dyDescent="0.3">
      <c r="A79" t="s">
        <v>75</v>
      </c>
      <c r="B79">
        <v>44</v>
      </c>
      <c r="C79">
        <f t="shared" ref="C79:C80" si="32">$C$62-D79</f>
        <v>0</v>
      </c>
      <c r="D79">
        <f t="shared" ref="D79:D80" si="33">SUM(E79:F79,D78)</f>
        <v>86</v>
      </c>
      <c r="F79">
        <v>0</v>
      </c>
      <c r="G79">
        <v>0</v>
      </c>
      <c r="H79">
        <f t="shared" ref="H79:H80" si="34">C79/$C$62</f>
        <v>0</v>
      </c>
      <c r="I79">
        <f t="shared" ref="I79:I80" si="35">H79*100</f>
        <v>0</v>
      </c>
    </row>
    <row r="80" spans="1:9" x14ac:dyDescent="0.3">
      <c r="A80" t="s">
        <v>75</v>
      </c>
      <c r="B80">
        <v>46</v>
      </c>
      <c r="C80">
        <f t="shared" si="32"/>
        <v>0</v>
      </c>
      <c r="D80">
        <f t="shared" si="33"/>
        <v>86</v>
      </c>
      <c r="F80">
        <v>0</v>
      </c>
      <c r="G80">
        <v>0</v>
      </c>
      <c r="H80">
        <f t="shared" si="34"/>
        <v>0</v>
      </c>
      <c r="I80">
        <f t="shared" si="35"/>
        <v>0</v>
      </c>
    </row>
    <row r="82" spans="1:9" x14ac:dyDescent="0.3">
      <c r="A82" t="s">
        <v>76</v>
      </c>
      <c r="B82">
        <v>0</v>
      </c>
      <c r="C82">
        <v>131</v>
      </c>
      <c r="D82">
        <f t="shared" ref="D82:D83" si="36">SUM(E82:F82)</f>
        <v>0</v>
      </c>
      <c r="E82">
        <v>0</v>
      </c>
      <c r="F82">
        <v>0</v>
      </c>
      <c r="G82">
        <v>0</v>
      </c>
      <c r="H82">
        <f>C82/$C$82</f>
        <v>1</v>
      </c>
      <c r="I82">
        <f>H82*100</f>
        <v>100</v>
      </c>
    </row>
    <row r="83" spans="1:9" x14ac:dyDescent="0.3">
      <c r="A83" t="s">
        <v>76</v>
      </c>
      <c r="B83">
        <v>5</v>
      </c>
      <c r="C83">
        <f>$C$82-D83</f>
        <v>131</v>
      </c>
      <c r="D83">
        <f t="shared" si="36"/>
        <v>0</v>
      </c>
      <c r="E83">
        <v>0</v>
      </c>
      <c r="F83">
        <v>0</v>
      </c>
      <c r="G83">
        <v>0</v>
      </c>
      <c r="H83">
        <f t="shared" ref="H83:H99" si="37">C83/$C$82</f>
        <v>1</v>
      </c>
      <c r="I83">
        <f t="shared" si="17"/>
        <v>100</v>
      </c>
    </row>
    <row r="84" spans="1:9" x14ac:dyDescent="0.3">
      <c r="A84" t="s">
        <v>76</v>
      </c>
      <c r="B84">
        <v>7</v>
      </c>
      <c r="C84">
        <f t="shared" ref="C84:C100" si="38">$C$82-D84</f>
        <v>131</v>
      </c>
      <c r="D84">
        <f t="shared" ref="D84:D88" si="39">SUM(E84:F84,D83)</f>
        <v>0</v>
      </c>
      <c r="E84">
        <v>0</v>
      </c>
      <c r="F84">
        <v>0</v>
      </c>
      <c r="G84">
        <v>0</v>
      </c>
      <c r="H84">
        <f t="shared" si="37"/>
        <v>1</v>
      </c>
      <c r="I84">
        <f t="shared" si="17"/>
        <v>100</v>
      </c>
    </row>
    <row r="85" spans="1:9" x14ac:dyDescent="0.3">
      <c r="A85" t="s">
        <v>76</v>
      </c>
      <c r="B85">
        <v>10</v>
      </c>
      <c r="C85">
        <f t="shared" si="38"/>
        <v>131</v>
      </c>
      <c r="D85">
        <f t="shared" si="39"/>
        <v>0</v>
      </c>
      <c r="E85">
        <v>0</v>
      </c>
      <c r="F85">
        <v>0</v>
      </c>
      <c r="G85">
        <v>0</v>
      </c>
      <c r="H85">
        <f t="shared" si="37"/>
        <v>1</v>
      </c>
      <c r="I85">
        <f t="shared" si="17"/>
        <v>100</v>
      </c>
    </row>
    <row r="86" spans="1:9" x14ac:dyDescent="0.3">
      <c r="A86" t="s">
        <v>76</v>
      </c>
      <c r="B86">
        <v>12</v>
      </c>
      <c r="C86">
        <f t="shared" si="38"/>
        <v>124</v>
      </c>
      <c r="D86">
        <f t="shared" si="39"/>
        <v>7</v>
      </c>
      <c r="E86">
        <v>7</v>
      </c>
      <c r="F86">
        <v>0</v>
      </c>
      <c r="G86">
        <v>0</v>
      </c>
      <c r="H86">
        <f t="shared" si="37"/>
        <v>0.94656488549618323</v>
      </c>
      <c r="I86">
        <f t="shared" si="17"/>
        <v>94.656488549618317</v>
      </c>
    </row>
    <row r="87" spans="1:9" x14ac:dyDescent="0.3">
      <c r="A87" t="s">
        <v>76</v>
      </c>
      <c r="B87">
        <v>14</v>
      </c>
      <c r="C87">
        <f t="shared" si="38"/>
        <v>116</v>
      </c>
      <c r="D87">
        <f t="shared" si="39"/>
        <v>15</v>
      </c>
      <c r="E87">
        <v>8</v>
      </c>
      <c r="F87">
        <v>0</v>
      </c>
      <c r="G87">
        <v>0</v>
      </c>
      <c r="H87">
        <f t="shared" si="37"/>
        <v>0.8854961832061069</v>
      </c>
      <c r="I87">
        <f t="shared" si="17"/>
        <v>88.549618320610691</v>
      </c>
    </row>
    <row r="88" spans="1:9" x14ac:dyDescent="0.3">
      <c r="A88" t="s">
        <v>76</v>
      </c>
      <c r="B88">
        <v>17</v>
      </c>
      <c r="C88">
        <f t="shared" si="38"/>
        <v>100</v>
      </c>
      <c r="D88">
        <f t="shared" si="39"/>
        <v>31</v>
      </c>
      <c r="E88">
        <v>16</v>
      </c>
      <c r="F88">
        <v>0</v>
      </c>
      <c r="G88">
        <v>0</v>
      </c>
      <c r="H88">
        <f t="shared" si="37"/>
        <v>0.76335877862595425</v>
      </c>
      <c r="I88">
        <f t="shared" si="17"/>
        <v>76.335877862595424</v>
      </c>
    </row>
    <row r="89" spans="1:9" x14ac:dyDescent="0.3">
      <c r="A89" t="s">
        <v>76</v>
      </c>
      <c r="B89">
        <v>19</v>
      </c>
      <c r="C89">
        <f t="shared" si="38"/>
        <v>83</v>
      </c>
      <c r="D89">
        <f t="shared" ref="D89:D95" si="40">SUM(E89:F89,D88)</f>
        <v>48</v>
      </c>
      <c r="E89">
        <v>17</v>
      </c>
      <c r="G89">
        <v>0</v>
      </c>
      <c r="H89">
        <f t="shared" si="37"/>
        <v>0.63358778625954193</v>
      </c>
      <c r="I89">
        <f t="shared" si="17"/>
        <v>63.358778625954194</v>
      </c>
    </row>
    <row r="90" spans="1:9" x14ac:dyDescent="0.3">
      <c r="A90" t="s">
        <v>76</v>
      </c>
      <c r="B90">
        <v>21</v>
      </c>
      <c r="C90">
        <f t="shared" si="38"/>
        <v>66</v>
      </c>
      <c r="D90">
        <f t="shared" si="40"/>
        <v>65</v>
      </c>
      <c r="E90">
        <v>17</v>
      </c>
      <c r="F90">
        <v>0</v>
      </c>
      <c r="G90">
        <v>0</v>
      </c>
      <c r="H90">
        <f t="shared" si="37"/>
        <v>0.50381679389312972</v>
      </c>
      <c r="I90">
        <f t="shared" si="17"/>
        <v>50.381679389312971</v>
      </c>
    </row>
    <row r="91" spans="1:9" x14ac:dyDescent="0.3">
      <c r="A91" t="s">
        <v>76</v>
      </c>
      <c r="B91">
        <v>24</v>
      </c>
      <c r="C91">
        <f t="shared" si="38"/>
        <v>43</v>
      </c>
      <c r="D91">
        <f t="shared" si="40"/>
        <v>88</v>
      </c>
      <c r="E91">
        <v>23</v>
      </c>
      <c r="F91">
        <v>0</v>
      </c>
      <c r="G91">
        <v>0</v>
      </c>
      <c r="H91">
        <f t="shared" si="37"/>
        <v>0.3282442748091603</v>
      </c>
      <c r="I91">
        <f t="shared" si="17"/>
        <v>32.824427480916029</v>
      </c>
    </row>
    <row r="92" spans="1:9" x14ac:dyDescent="0.3">
      <c r="A92" t="s">
        <v>76</v>
      </c>
      <c r="B92">
        <v>26</v>
      </c>
      <c r="C92">
        <f t="shared" si="38"/>
        <v>20</v>
      </c>
      <c r="D92">
        <f t="shared" si="40"/>
        <v>111</v>
      </c>
      <c r="E92">
        <v>23</v>
      </c>
      <c r="F92">
        <v>0</v>
      </c>
      <c r="G92">
        <v>0</v>
      </c>
      <c r="H92">
        <f t="shared" si="37"/>
        <v>0.15267175572519084</v>
      </c>
      <c r="I92">
        <f t="shared" si="17"/>
        <v>15.267175572519085</v>
      </c>
    </row>
    <row r="93" spans="1:9" x14ac:dyDescent="0.3">
      <c r="A93" t="s">
        <v>76</v>
      </c>
      <c r="B93">
        <v>28</v>
      </c>
      <c r="C93">
        <f t="shared" si="38"/>
        <v>6</v>
      </c>
      <c r="D93">
        <f t="shared" si="40"/>
        <v>125</v>
      </c>
      <c r="E93">
        <v>14</v>
      </c>
      <c r="F93">
        <v>0</v>
      </c>
      <c r="G93">
        <v>0</v>
      </c>
      <c r="H93">
        <f t="shared" si="37"/>
        <v>4.5801526717557252E-2</v>
      </c>
      <c r="I93">
        <f t="shared" si="17"/>
        <v>4.5801526717557248</v>
      </c>
    </row>
    <row r="94" spans="1:9" x14ac:dyDescent="0.3">
      <c r="A94" t="s">
        <v>76</v>
      </c>
      <c r="B94">
        <v>32</v>
      </c>
      <c r="C94">
        <f t="shared" si="38"/>
        <v>0</v>
      </c>
      <c r="D94">
        <f t="shared" si="40"/>
        <v>131</v>
      </c>
      <c r="E94">
        <v>6</v>
      </c>
      <c r="F94">
        <v>0</v>
      </c>
      <c r="G94">
        <v>0</v>
      </c>
      <c r="H94">
        <f t="shared" si="37"/>
        <v>0</v>
      </c>
      <c r="I94">
        <f t="shared" si="17"/>
        <v>0</v>
      </c>
    </row>
    <row r="95" spans="1:9" x14ac:dyDescent="0.3">
      <c r="A95" t="s">
        <v>76</v>
      </c>
      <c r="B95">
        <v>34</v>
      </c>
      <c r="C95">
        <f t="shared" si="38"/>
        <v>0</v>
      </c>
      <c r="D95">
        <f t="shared" si="40"/>
        <v>131</v>
      </c>
      <c r="F95">
        <v>0</v>
      </c>
      <c r="G95">
        <v>0</v>
      </c>
      <c r="H95">
        <f t="shared" si="37"/>
        <v>0</v>
      </c>
      <c r="I95">
        <f t="shared" si="17"/>
        <v>0</v>
      </c>
    </row>
    <row r="96" spans="1:9" x14ac:dyDescent="0.3">
      <c r="A96" t="s">
        <v>76</v>
      </c>
      <c r="B96">
        <v>37</v>
      </c>
      <c r="C96">
        <f t="shared" si="38"/>
        <v>0</v>
      </c>
      <c r="D96">
        <f>SUM(E96:F96,D95)</f>
        <v>131</v>
      </c>
      <c r="F96">
        <v>0</v>
      </c>
      <c r="G96">
        <v>0</v>
      </c>
      <c r="H96">
        <f t="shared" si="37"/>
        <v>0</v>
      </c>
      <c r="I96">
        <f t="shared" si="17"/>
        <v>0</v>
      </c>
    </row>
    <row r="97" spans="1:16" x14ac:dyDescent="0.3">
      <c r="A97" t="s">
        <v>76</v>
      </c>
      <c r="B97">
        <v>39</v>
      </c>
      <c r="C97">
        <f t="shared" si="38"/>
        <v>0</v>
      </c>
      <c r="D97">
        <f t="shared" ref="D97:D99" si="41">SUM(E97:F97,D96)</f>
        <v>131</v>
      </c>
      <c r="F97">
        <v>0</v>
      </c>
      <c r="G97">
        <v>0</v>
      </c>
      <c r="H97">
        <f t="shared" si="37"/>
        <v>0</v>
      </c>
      <c r="I97">
        <f t="shared" si="17"/>
        <v>0</v>
      </c>
    </row>
    <row r="98" spans="1:16" x14ac:dyDescent="0.3">
      <c r="A98" t="s">
        <v>76</v>
      </c>
      <c r="B98">
        <v>41</v>
      </c>
      <c r="C98">
        <f t="shared" si="38"/>
        <v>0</v>
      </c>
      <c r="D98">
        <f t="shared" si="41"/>
        <v>131</v>
      </c>
      <c r="F98">
        <v>0</v>
      </c>
      <c r="G98">
        <v>0</v>
      </c>
      <c r="H98">
        <f t="shared" si="37"/>
        <v>0</v>
      </c>
      <c r="I98">
        <f t="shared" si="17"/>
        <v>0</v>
      </c>
    </row>
    <row r="99" spans="1:16" x14ac:dyDescent="0.3">
      <c r="A99" t="s">
        <v>76</v>
      </c>
      <c r="B99">
        <v>44</v>
      </c>
      <c r="C99">
        <f t="shared" si="38"/>
        <v>0</v>
      </c>
      <c r="D99">
        <f t="shared" si="41"/>
        <v>131</v>
      </c>
      <c r="F99">
        <v>0</v>
      </c>
      <c r="G99">
        <v>0</v>
      </c>
      <c r="H99">
        <f t="shared" si="37"/>
        <v>0</v>
      </c>
      <c r="I99">
        <f t="shared" si="17"/>
        <v>0</v>
      </c>
    </row>
    <row r="100" spans="1:16" x14ac:dyDescent="0.3">
      <c r="A100" t="s">
        <v>76</v>
      </c>
      <c r="B100">
        <v>46</v>
      </c>
      <c r="C100">
        <f t="shared" si="38"/>
        <v>0</v>
      </c>
      <c r="D100">
        <f t="shared" ref="D100" si="42">SUM(E100:F100,D99)</f>
        <v>131</v>
      </c>
      <c r="E100">
        <v>0</v>
      </c>
      <c r="F100">
        <v>0</v>
      </c>
      <c r="G100">
        <v>0</v>
      </c>
      <c r="H100">
        <f t="shared" ref="H100" si="43">C100/$C$82</f>
        <v>0</v>
      </c>
      <c r="I100">
        <f t="shared" ref="I100" si="44">H100*100</f>
        <v>0</v>
      </c>
    </row>
    <row r="102" spans="1:16" x14ac:dyDescent="0.3">
      <c r="A102" t="s">
        <v>77</v>
      </c>
      <c r="B102">
        <v>0</v>
      </c>
      <c r="C102">
        <v>89</v>
      </c>
      <c r="D102">
        <f t="shared" ref="D102" si="45">SUM(E102:F102)</f>
        <v>0</v>
      </c>
      <c r="E102">
        <v>0</v>
      </c>
      <c r="F102">
        <v>0</v>
      </c>
      <c r="G102">
        <v>0</v>
      </c>
      <c r="H102">
        <f>C102/$C$102</f>
        <v>1</v>
      </c>
      <c r="I102">
        <f>H102*100</f>
        <v>100</v>
      </c>
    </row>
    <row r="103" spans="1:16" x14ac:dyDescent="0.3">
      <c r="A103" t="s">
        <v>77</v>
      </c>
      <c r="B103">
        <v>5</v>
      </c>
      <c r="C103">
        <f>$C$102-D103</f>
        <v>89</v>
      </c>
      <c r="D103">
        <f t="shared" ref="D103:D107" si="46">SUM(E103:F103,D102)</f>
        <v>0</v>
      </c>
      <c r="E103">
        <v>0</v>
      </c>
      <c r="F103">
        <v>0</v>
      </c>
      <c r="G103">
        <v>0</v>
      </c>
      <c r="H103">
        <f t="shared" ref="H103:H118" si="47">C103/$C$102</f>
        <v>1</v>
      </c>
      <c r="I103">
        <f t="shared" si="17"/>
        <v>100</v>
      </c>
    </row>
    <row r="104" spans="1:16" x14ac:dyDescent="0.3">
      <c r="A104" t="s">
        <v>77</v>
      </c>
      <c r="B104">
        <v>7</v>
      </c>
      <c r="C104">
        <f t="shared" ref="C104:C118" si="48">$C$102-D104</f>
        <v>89</v>
      </c>
      <c r="D104">
        <f t="shared" si="46"/>
        <v>0</v>
      </c>
      <c r="E104">
        <v>0</v>
      </c>
      <c r="F104">
        <v>0</v>
      </c>
      <c r="G104">
        <v>0</v>
      </c>
      <c r="H104">
        <f t="shared" si="47"/>
        <v>1</v>
      </c>
      <c r="I104">
        <f t="shared" si="17"/>
        <v>100</v>
      </c>
    </row>
    <row r="105" spans="1:16" x14ac:dyDescent="0.3">
      <c r="A105" t="s">
        <v>77</v>
      </c>
      <c r="B105">
        <v>10</v>
      </c>
      <c r="C105">
        <f t="shared" si="48"/>
        <v>89</v>
      </c>
      <c r="D105">
        <f t="shared" si="46"/>
        <v>0</v>
      </c>
      <c r="E105">
        <v>0</v>
      </c>
      <c r="F105">
        <v>0</v>
      </c>
      <c r="G105">
        <v>0</v>
      </c>
      <c r="H105">
        <f t="shared" si="47"/>
        <v>1</v>
      </c>
      <c r="I105">
        <f t="shared" si="17"/>
        <v>100</v>
      </c>
      <c r="P105" t="s">
        <v>94</v>
      </c>
    </row>
    <row r="106" spans="1:16" x14ac:dyDescent="0.3">
      <c r="A106" t="s">
        <v>77</v>
      </c>
      <c r="B106">
        <v>12</v>
      </c>
      <c r="C106">
        <f t="shared" si="48"/>
        <v>85</v>
      </c>
      <c r="D106">
        <f t="shared" si="46"/>
        <v>4</v>
      </c>
      <c r="E106">
        <v>4</v>
      </c>
      <c r="F106">
        <v>0</v>
      </c>
      <c r="G106">
        <v>0</v>
      </c>
      <c r="H106">
        <f t="shared" si="47"/>
        <v>0.9550561797752809</v>
      </c>
      <c r="I106">
        <f t="shared" si="17"/>
        <v>95.50561797752809</v>
      </c>
      <c r="P106" t="s">
        <v>95</v>
      </c>
    </row>
    <row r="107" spans="1:16" x14ac:dyDescent="0.3">
      <c r="A107" t="s">
        <v>77</v>
      </c>
      <c r="B107">
        <v>14</v>
      </c>
      <c r="C107">
        <f t="shared" si="48"/>
        <v>82</v>
      </c>
      <c r="D107">
        <f t="shared" si="46"/>
        <v>7</v>
      </c>
      <c r="E107">
        <v>3</v>
      </c>
      <c r="G107">
        <v>0</v>
      </c>
      <c r="H107">
        <f t="shared" si="47"/>
        <v>0.9213483146067416</v>
      </c>
      <c r="I107">
        <f t="shared" si="17"/>
        <v>92.134831460674164</v>
      </c>
      <c r="P107" t="s">
        <v>96</v>
      </c>
    </row>
    <row r="108" spans="1:16" x14ac:dyDescent="0.3">
      <c r="A108" t="s">
        <v>77</v>
      </c>
      <c r="B108">
        <v>17</v>
      </c>
      <c r="C108">
        <f t="shared" si="48"/>
        <v>77</v>
      </c>
      <c r="D108">
        <f>SUM(E108:F108,D107)</f>
        <v>12</v>
      </c>
      <c r="E108">
        <v>5</v>
      </c>
      <c r="F108">
        <v>0</v>
      </c>
      <c r="G108">
        <v>0</v>
      </c>
      <c r="H108">
        <f t="shared" si="47"/>
        <v>0.8651685393258427</v>
      </c>
      <c r="I108">
        <f t="shared" si="17"/>
        <v>86.516853932584269</v>
      </c>
    </row>
    <row r="109" spans="1:16" x14ac:dyDescent="0.3">
      <c r="A109" t="s">
        <v>77</v>
      </c>
      <c r="B109">
        <v>19</v>
      </c>
      <c r="C109">
        <f t="shared" si="48"/>
        <v>69</v>
      </c>
      <c r="D109">
        <f t="shared" ref="D109:D115" si="49">SUM(E109:F109,D108)</f>
        <v>20</v>
      </c>
      <c r="E109">
        <v>8</v>
      </c>
      <c r="G109">
        <v>0</v>
      </c>
      <c r="H109">
        <f t="shared" si="47"/>
        <v>0.7752808988764045</v>
      </c>
      <c r="I109">
        <f t="shared" si="17"/>
        <v>77.528089887640448</v>
      </c>
    </row>
    <row r="110" spans="1:16" x14ac:dyDescent="0.3">
      <c r="A110" t="s">
        <v>77</v>
      </c>
      <c r="B110">
        <v>21</v>
      </c>
      <c r="C110">
        <f>$C$102-D110</f>
        <v>58</v>
      </c>
      <c r="D110">
        <f t="shared" si="49"/>
        <v>31</v>
      </c>
      <c r="E110">
        <v>11</v>
      </c>
      <c r="F110">
        <v>0</v>
      </c>
      <c r="G110">
        <v>0</v>
      </c>
      <c r="H110">
        <f t="shared" si="47"/>
        <v>0.651685393258427</v>
      </c>
      <c r="I110">
        <f t="shared" si="17"/>
        <v>65.168539325842701</v>
      </c>
    </row>
    <row r="111" spans="1:16" x14ac:dyDescent="0.3">
      <c r="A111" t="s">
        <v>77</v>
      </c>
      <c r="B111">
        <v>24</v>
      </c>
      <c r="C111">
        <f t="shared" si="48"/>
        <v>50</v>
      </c>
      <c r="D111">
        <f t="shared" si="49"/>
        <v>39</v>
      </c>
      <c r="E111">
        <v>8</v>
      </c>
      <c r="F111">
        <v>0</v>
      </c>
      <c r="G111">
        <v>0</v>
      </c>
      <c r="H111">
        <f t="shared" si="47"/>
        <v>0.5617977528089888</v>
      </c>
      <c r="I111">
        <f t="shared" si="17"/>
        <v>56.17977528089888</v>
      </c>
    </row>
    <row r="112" spans="1:16" x14ac:dyDescent="0.3">
      <c r="A112" t="s">
        <v>77</v>
      </c>
      <c r="B112">
        <v>26</v>
      </c>
      <c r="C112">
        <f t="shared" si="48"/>
        <v>37</v>
      </c>
      <c r="D112">
        <f t="shared" si="49"/>
        <v>52</v>
      </c>
      <c r="E112">
        <v>13</v>
      </c>
      <c r="F112">
        <v>0</v>
      </c>
      <c r="G112">
        <v>0</v>
      </c>
      <c r="H112">
        <f t="shared" si="47"/>
        <v>0.4157303370786517</v>
      </c>
      <c r="I112">
        <f t="shared" si="17"/>
        <v>41.573033707865171</v>
      </c>
    </row>
    <row r="113" spans="1:9" x14ac:dyDescent="0.3">
      <c r="A113" t="s">
        <v>77</v>
      </c>
      <c r="B113">
        <v>28</v>
      </c>
      <c r="C113">
        <f t="shared" si="48"/>
        <v>20</v>
      </c>
      <c r="D113">
        <f t="shared" si="49"/>
        <v>69</v>
      </c>
      <c r="E113">
        <v>17</v>
      </c>
      <c r="F113">
        <v>0</v>
      </c>
      <c r="G113">
        <v>0</v>
      </c>
      <c r="H113">
        <f t="shared" si="47"/>
        <v>0.2247191011235955</v>
      </c>
      <c r="I113">
        <f t="shared" ref="I113:I118" si="50">H113*100</f>
        <v>22.471910112359549</v>
      </c>
    </row>
    <row r="114" spans="1:9" x14ac:dyDescent="0.3">
      <c r="A114" t="s">
        <v>77</v>
      </c>
      <c r="B114">
        <v>32</v>
      </c>
      <c r="C114">
        <f t="shared" si="48"/>
        <v>10</v>
      </c>
      <c r="D114">
        <f t="shared" si="49"/>
        <v>79</v>
      </c>
      <c r="E114">
        <v>10</v>
      </c>
      <c r="F114">
        <v>0</v>
      </c>
      <c r="G114">
        <v>0</v>
      </c>
      <c r="H114">
        <f t="shared" si="47"/>
        <v>0.11235955056179775</v>
      </c>
      <c r="I114">
        <f t="shared" si="50"/>
        <v>11.235955056179774</v>
      </c>
    </row>
    <row r="115" spans="1:9" x14ac:dyDescent="0.3">
      <c r="A115" t="s">
        <v>77</v>
      </c>
      <c r="B115">
        <v>34</v>
      </c>
      <c r="C115">
        <f t="shared" si="48"/>
        <v>1</v>
      </c>
      <c r="D115">
        <f t="shared" si="49"/>
        <v>88</v>
      </c>
      <c r="E115">
        <v>9</v>
      </c>
      <c r="F115">
        <v>0</v>
      </c>
      <c r="G115">
        <v>0</v>
      </c>
      <c r="H115">
        <f t="shared" si="47"/>
        <v>1.1235955056179775E-2</v>
      </c>
      <c r="I115">
        <f t="shared" si="50"/>
        <v>1.1235955056179776</v>
      </c>
    </row>
    <row r="116" spans="1:9" x14ac:dyDescent="0.3">
      <c r="A116" t="s">
        <v>77</v>
      </c>
      <c r="B116">
        <v>37</v>
      </c>
      <c r="C116">
        <f t="shared" si="48"/>
        <v>0</v>
      </c>
      <c r="D116">
        <f>SUM(E116:F116,D115)</f>
        <v>89</v>
      </c>
      <c r="E116">
        <v>1</v>
      </c>
      <c r="F116">
        <v>0</v>
      </c>
      <c r="G116">
        <v>0</v>
      </c>
      <c r="H116">
        <f t="shared" si="47"/>
        <v>0</v>
      </c>
      <c r="I116">
        <f t="shared" si="50"/>
        <v>0</v>
      </c>
    </row>
    <row r="117" spans="1:9" x14ac:dyDescent="0.3">
      <c r="A117" t="s">
        <v>77</v>
      </c>
      <c r="B117">
        <v>39</v>
      </c>
      <c r="C117">
        <f t="shared" si="48"/>
        <v>0</v>
      </c>
      <c r="D117">
        <f t="shared" ref="D117:D118" si="51">SUM(E117:F117,D116)</f>
        <v>89</v>
      </c>
      <c r="F117">
        <v>0</v>
      </c>
      <c r="G117">
        <v>0</v>
      </c>
      <c r="H117">
        <f t="shared" si="47"/>
        <v>0</v>
      </c>
      <c r="I117">
        <f t="shared" si="50"/>
        <v>0</v>
      </c>
    </row>
    <row r="118" spans="1:9" x14ac:dyDescent="0.3">
      <c r="A118" t="s">
        <v>77</v>
      </c>
      <c r="B118">
        <v>41</v>
      </c>
      <c r="C118">
        <f t="shared" si="48"/>
        <v>0</v>
      </c>
      <c r="D118">
        <f t="shared" si="51"/>
        <v>89</v>
      </c>
      <c r="F118">
        <v>0</v>
      </c>
      <c r="G118">
        <v>0</v>
      </c>
      <c r="H118">
        <f t="shared" si="47"/>
        <v>0</v>
      </c>
      <c r="I118">
        <f t="shared" si="50"/>
        <v>0</v>
      </c>
    </row>
    <row r="119" spans="1:9" x14ac:dyDescent="0.3">
      <c r="A119" t="s">
        <v>77</v>
      </c>
      <c r="B119">
        <v>44</v>
      </c>
      <c r="C119">
        <f t="shared" ref="C119:C120" si="52">$C$102-D119</f>
        <v>0</v>
      </c>
      <c r="D119">
        <f t="shared" ref="D119:D120" si="53">SUM(E119:F119,D118)</f>
        <v>89</v>
      </c>
      <c r="F119">
        <v>0</v>
      </c>
      <c r="G119">
        <v>0</v>
      </c>
      <c r="H119">
        <f t="shared" ref="H119:H120" si="54">C119/$C$102</f>
        <v>0</v>
      </c>
      <c r="I119">
        <f t="shared" ref="I119:I120" si="55">H119*100</f>
        <v>0</v>
      </c>
    </row>
    <row r="120" spans="1:9" x14ac:dyDescent="0.3">
      <c r="A120" t="s">
        <v>77</v>
      </c>
      <c r="B120">
        <v>46</v>
      </c>
      <c r="C120">
        <f t="shared" si="52"/>
        <v>0</v>
      </c>
      <c r="D120">
        <f t="shared" si="53"/>
        <v>89</v>
      </c>
      <c r="F120">
        <v>0</v>
      </c>
      <c r="G120">
        <v>0</v>
      </c>
      <c r="H120">
        <f t="shared" si="54"/>
        <v>0</v>
      </c>
      <c r="I120">
        <f t="shared" si="55"/>
        <v>0</v>
      </c>
    </row>
    <row r="122" spans="1:9" x14ac:dyDescent="0.3">
      <c r="A122" t="s">
        <v>78</v>
      </c>
      <c r="B122">
        <v>0</v>
      </c>
      <c r="C122">
        <f>28+27</f>
        <v>55</v>
      </c>
      <c r="D122">
        <f t="shared" ref="D122:D123" si="56">SUM(E122:F122)</f>
        <v>0</v>
      </c>
      <c r="E122">
        <v>0</v>
      </c>
      <c r="F122">
        <v>0</v>
      </c>
      <c r="G122">
        <v>0</v>
      </c>
      <c r="H122">
        <f>C122/$C$122</f>
        <v>1</v>
      </c>
      <c r="I122">
        <f>H122*100</f>
        <v>100</v>
      </c>
    </row>
    <row r="123" spans="1:9" x14ac:dyDescent="0.3">
      <c r="A123" t="s">
        <v>78</v>
      </c>
      <c r="B123">
        <v>5</v>
      </c>
      <c r="C123">
        <f>$C$122-D123</f>
        <v>55</v>
      </c>
      <c r="D123">
        <f t="shared" si="56"/>
        <v>0</v>
      </c>
      <c r="E123">
        <v>0</v>
      </c>
      <c r="F123">
        <v>0</v>
      </c>
      <c r="G123">
        <v>0</v>
      </c>
      <c r="H123">
        <f t="shared" ref="H123:H138" si="57">C123/$C$122</f>
        <v>1</v>
      </c>
      <c r="I123">
        <f t="shared" ref="I123:I138" si="58">H123*100</f>
        <v>100</v>
      </c>
    </row>
    <row r="124" spans="1:9" x14ac:dyDescent="0.3">
      <c r="A124" t="s">
        <v>78</v>
      </c>
      <c r="B124">
        <v>7</v>
      </c>
      <c r="C124">
        <f t="shared" ref="C124:C138" si="59">$C$122-D124</f>
        <v>55</v>
      </c>
      <c r="D124">
        <f t="shared" ref="D124:D127" si="60">SUM(E124:F124,D123)</f>
        <v>0</v>
      </c>
      <c r="E124">
        <v>0</v>
      </c>
      <c r="F124">
        <v>0</v>
      </c>
      <c r="G124">
        <v>0</v>
      </c>
      <c r="H124">
        <f t="shared" si="57"/>
        <v>1</v>
      </c>
      <c r="I124">
        <f t="shared" si="58"/>
        <v>100</v>
      </c>
    </row>
    <row r="125" spans="1:9" x14ac:dyDescent="0.3">
      <c r="A125" t="s">
        <v>78</v>
      </c>
      <c r="B125">
        <v>10</v>
      </c>
      <c r="C125">
        <f t="shared" si="59"/>
        <v>55</v>
      </c>
      <c r="D125">
        <f t="shared" si="60"/>
        <v>0</v>
      </c>
      <c r="E125">
        <v>0</v>
      </c>
      <c r="F125">
        <v>0</v>
      </c>
      <c r="G125">
        <v>0</v>
      </c>
      <c r="H125">
        <f t="shared" si="57"/>
        <v>1</v>
      </c>
      <c r="I125">
        <f t="shared" si="58"/>
        <v>100</v>
      </c>
    </row>
    <row r="126" spans="1:9" x14ac:dyDescent="0.3">
      <c r="A126" t="s">
        <v>78</v>
      </c>
      <c r="B126">
        <v>12</v>
      </c>
      <c r="C126">
        <f t="shared" si="59"/>
        <v>52</v>
      </c>
      <c r="D126">
        <f t="shared" si="60"/>
        <v>3</v>
      </c>
      <c r="E126">
        <v>3</v>
      </c>
      <c r="G126">
        <v>0</v>
      </c>
      <c r="H126">
        <f t="shared" si="57"/>
        <v>0.94545454545454544</v>
      </c>
      <c r="I126">
        <f t="shared" si="58"/>
        <v>94.545454545454547</v>
      </c>
    </row>
    <row r="127" spans="1:9" x14ac:dyDescent="0.3">
      <c r="A127" t="s">
        <v>78</v>
      </c>
      <c r="B127">
        <v>14</v>
      </c>
      <c r="C127">
        <f t="shared" si="59"/>
        <v>47</v>
      </c>
      <c r="D127">
        <f t="shared" si="60"/>
        <v>8</v>
      </c>
      <c r="E127">
        <v>5</v>
      </c>
      <c r="G127">
        <v>0</v>
      </c>
      <c r="H127">
        <f t="shared" si="57"/>
        <v>0.8545454545454545</v>
      </c>
      <c r="I127">
        <f t="shared" si="58"/>
        <v>85.454545454545453</v>
      </c>
    </row>
    <row r="128" spans="1:9" x14ac:dyDescent="0.3">
      <c r="A128" t="s">
        <v>78</v>
      </c>
      <c r="B128">
        <v>17</v>
      </c>
      <c r="C128">
        <f t="shared" si="59"/>
        <v>41</v>
      </c>
      <c r="D128">
        <f>SUM(E128:F128,D127)</f>
        <v>14</v>
      </c>
      <c r="E128">
        <v>6</v>
      </c>
      <c r="G128">
        <v>0</v>
      </c>
      <c r="H128">
        <f t="shared" si="57"/>
        <v>0.74545454545454548</v>
      </c>
      <c r="I128">
        <f t="shared" si="58"/>
        <v>74.545454545454547</v>
      </c>
    </row>
    <row r="129" spans="1:44" x14ac:dyDescent="0.3">
      <c r="A129" t="s">
        <v>78</v>
      </c>
      <c r="B129">
        <v>19</v>
      </c>
      <c r="C129">
        <f t="shared" si="59"/>
        <v>34</v>
      </c>
      <c r="D129">
        <f t="shared" ref="D129:D135" si="61">SUM(E129:F129,D128)</f>
        <v>21</v>
      </c>
      <c r="E129">
        <v>7</v>
      </c>
      <c r="F129">
        <v>0</v>
      </c>
      <c r="G129">
        <v>0</v>
      </c>
      <c r="H129">
        <f t="shared" si="57"/>
        <v>0.61818181818181817</v>
      </c>
      <c r="I129">
        <f t="shared" si="58"/>
        <v>61.818181818181813</v>
      </c>
    </row>
    <row r="130" spans="1:44" x14ac:dyDescent="0.3">
      <c r="A130" t="s">
        <v>78</v>
      </c>
      <c r="B130">
        <v>21</v>
      </c>
      <c r="C130">
        <f t="shared" si="59"/>
        <v>28</v>
      </c>
      <c r="D130">
        <f t="shared" si="61"/>
        <v>27</v>
      </c>
      <c r="E130">
        <v>6</v>
      </c>
      <c r="F130">
        <v>0</v>
      </c>
      <c r="G130">
        <v>0</v>
      </c>
      <c r="H130">
        <f t="shared" si="57"/>
        <v>0.50909090909090904</v>
      </c>
      <c r="I130">
        <f t="shared" si="58"/>
        <v>50.909090909090907</v>
      </c>
    </row>
    <row r="131" spans="1:44" x14ac:dyDescent="0.3">
      <c r="A131" t="s">
        <v>78</v>
      </c>
      <c r="B131">
        <v>24</v>
      </c>
      <c r="C131">
        <f t="shared" si="59"/>
        <v>16</v>
      </c>
      <c r="D131">
        <f t="shared" si="61"/>
        <v>39</v>
      </c>
      <c r="E131">
        <v>12</v>
      </c>
      <c r="F131">
        <v>0</v>
      </c>
      <c r="G131">
        <v>0</v>
      </c>
      <c r="H131">
        <f t="shared" si="57"/>
        <v>0.29090909090909089</v>
      </c>
      <c r="I131">
        <f t="shared" si="58"/>
        <v>29.09090909090909</v>
      </c>
    </row>
    <row r="132" spans="1:44" x14ac:dyDescent="0.3">
      <c r="A132" t="s">
        <v>78</v>
      </c>
      <c r="B132">
        <v>26</v>
      </c>
      <c r="C132">
        <f t="shared" si="59"/>
        <v>5</v>
      </c>
      <c r="D132">
        <f t="shared" si="61"/>
        <v>50</v>
      </c>
      <c r="E132">
        <v>11</v>
      </c>
      <c r="F132">
        <v>0</v>
      </c>
      <c r="G132">
        <v>0</v>
      </c>
      <c r="H132">
        <f t="shared" si="57"/>
        <v>9.0909090909090912E-2</v>
      </c>
      <c r="I132">
        <f t="shared" si="58"/>
        <v>9.0909090909090917</v>
      </c>
    </row>
    <row r="133" spans="1:44" x14ac:dyDescent="0.3">
      <c r="A133" t="s">
        <v>78</v>
      </c>
      <c r="B133">
        <v>28</v>
      </c>
      <c r="C133">
        <f t="shared" si="59"/>
        <v>2</v>
      </c>
      <c r="D133">
        <f t="shared" si="61"/>
        <v>53</v>
      </c>
      <c r="E133">
        <v>3</v>
      </c>
      <c r="F133">
        <v>0</v>
      </c>
      <c r="G133">
        <v>0</v>
      </c>
      <c r="H133">
        <f t="shared" si="57"/>
        <v>3.6363636363636362E-2</v>
      </c>
      <c r="I133">
        <f t="shared" si="58"/>
        <v>3.6363636363636362</v>
      </c>
    </row>
    <row r="134" spans="1:44" x14ac:dyDescent="0.3">
      <c r="A134" t="s">
        <v>78</v>
      </c>
      <c r="B134">
        <v>32</v>
      </c>
      <c r="C134">
        <f t="shared" si="59"/>
        <v>0</v>
      </c>
      <c r="D134">
        <f t="shared" si="61"/>
        <v>55</v>
      </c>
      <c r="E134">
        <v>2</v>
      </c>
      <c r="F134">
        <v>0</v>
      </c>
      <c r="G134">
        <v>0</v>
      </c>
      <c r="H134">
        <f t="shared" si="57"/>
        <v>0</v>
      </c>
      <c r="I134">
        <f t="shared" si="58"/>
        <v>0</v>
      </c>
    </row>
    <row r="135" spans="1:44" x14ac:dyDescent="0.3">
      <c r="A135" t="s">
        <v>78</v>
      </c>
      <c r="B135">
        <v>34</v>
      </c>
      <c r="C135">
        <f t="shared" si="59"/>
        <v>0</v>
      </c>
      <c r="D135">
        <f t="shared" si="61"/>
        <v>55</v>
      </c>
      <c r="F135">
        <v>0</v>
      </c>
      <c r="G135">
        <v>0</v>
      </c>
      <c r="H135">
        <f t="shared" si="57"/>
        <v>0</v>
      </c>
      <c r="I135">
        <f t="shared" si="58"/>
        <v>0</v>
      </c>
    </row>
    <row r="136" spans="1:44" x14ac:dyDescent="0.3">
      <c r="A136" t="s">
        <v>78</v>
      </c>
      <c r="B136">
        <v>37</v>
      </c>
      <c r="C136">
        <f t="shared" si="59"/>
        <v>0</v>
      </c>
      <c r="D136">
        <f>SUM(E136:F136,D135)</f>
        <v>55</v>
      </c>
      <c r="F136">
        <v>0</v>
      </c>
      <c r="G136">
        <v>0</v>
      </c>
      <c r="H136">
        <f t="shared" si="57"/>
        <v>0</v>
      </c>
      <c r="I136">
        <f t="shared" si="58"/>
        <v>0</v>
      </c>
    </row>
    <row r="137" spans="1:44" x14ac:dyDescent="0.3">
      <c r="A137" t="s">
        <v>78</v>
      </c>
      <c r="B137">
        <v>39</v>
      </c>
      <c r="C137">
        <f t="shared" si="59"/>
        <v>0</v>
      </c>
      <c r="D137">
        <f t="shared" ref="D137:D138" si="62">SUM(E137:F137,D136)</f>
        <v>55</v>
      </c>
      <c r="F137">
        <v>0</v>
      </c>
      <c r="G137">
        <v>0</v>
      </c>
      <c r="H137">
        <f t="shared" si="57"/>
        <v>0</v>
      </c>
      <c r="I137">
        <f t="shared" si="58"/>
        <v>0</v>
      </c>
    </row>
    <row r="138" spans="1:44" x14ac:dyDescent="0.3">
      <c r="A138" t="s">
        <v>78</v>
      </c>
      <c r="B138">
        <v>41</v>
      </c>
      <c r="C138">
        <f t="shared" si="59"/>
        <v>0</v>
      </c>
      <c r="D138">
        <f t="shared" si="62"/>
        <v>55</v>
      </c>
      <c r="F138">
        <v>0</v>
      </c>
      <c r="G138">
        <v>0</v>
      </c>
      <c r="H138">
        <f t="shared" si="57"/>
        <v>0</v>
      </c>
      <c r="I138">
        <f t="shared" si="58"/>
        <v>0</v>
      </c>
    </row>
    <row r="139" spans="1:44" x14ac:dyDescent="0.3">
      <c r="A139" t="s">
        <v>78</v>
      </c>
      <c r="B139">
        <v>44</v>
      </c>
      <c r="C139">
        <f>$C$122-D139</f>
        <v>0</v>
      </c>
      <c r="D139">
        <f>SUM(E139:F139,D138)</f>
        <v>55</v>
      </c>
      <c r="F139">
        <v>0</v>
      </c>
      <c r="G139">
        <v>0</v>
      </c>
      <c r="H139">
        <f>C139/$C$122</f>
        <v>0</v>
      </c>
      <c r="I139">
        <f>H139*100</f>
        <v>0</v>
      </c>
    </row>
    <row r="140" spans="1:44" x14ac:dyDescent="0.3">
      <c r="A140" t="s">
        <v>78</v>
      </c>
      <c r="B140">
        <v>46</v>
      </c>
      <c r="C140">
        <f>$C$122-D140</f>
        <v>0</v>
      </c>
      <c r="D140">
        <f>SUM(E140:F140,D139)</f>
        <v>55</v>
      </c>
      <c r="F140">
        <v>0</v>
      </c>
      <c r="G140">
        <v>0</v>
      </c>
      <c r="H140">
        <f>C140/$C$122</f>
        <v>0</v>
      </c>
      <c r="I140">
        <f>H140*100</f>
        <v>0</v>
      </c>
    </row>
    <row r="142" spans="1:44" x14ac:dyDescent="0.3">
      <c r="A142" t="s">
        <v>79</v>
      </c>
      <c r="B142">
        <v>0</v>
      </c>
      <c r="C142">
        <v>136</v>
      </c>
      <c r="D142">
        <f t="shared" ref="D142:D145" si="63">SUM(E142:F142)</f>
        <v>0</v>
      </c>
      <c r="E142">
        <v>0</v>
      </c>
      <c r="F142">
        <v>0</v>
      </c>
      <c r="G142">
        <v>0</v>
      </c>
      <c r="H142">
        <f>C142/$C$142</f>
        <v>1</v>
      </c>
      <c r="I142">
        <f>H142*100</f>
        <v>100</v>
      </c>
    </row>
    <row r="143" spans="1:44" x14ac:dyDescent="0.3">
      <c r="A143" t="s">
        <v>79</v>
      </c>
      <c r="B143">
        <v>5</v>
      </c>
      <c r="C143">
        <f>$C$142-D143</f>
        <v>136</v>
      </c>
      <c r="D143">
        <f t="shared" si="63"/>
        <v>0</v>
      </c>
      <c r="E143">
        <v>0</v>
      </c>
      <c r="F143">
        <v>0</v>
      </c>
      <c r="G143">
        <v>0</v>
      </c>
      <c r="H143">
        <f t="shared" ref="H143:H159" si="64">C143/$C$142</f>
        <v>1</v>
      </c>
      <c r="I143">
        <f t="shared" ref="I143:I159" si="65">H143*100</f>
        <v>100</v>
      </c>
      <c r="AR143" t="s">
        <v>92</v>
      </c>
    </row>
    <row r="144" spans="1:44" x14ac:dyDescent="0.3">
      <c r="A144" t="s">
        <v>79</v>
      </c>
      <c r="B144">
        <v>7</v>
      </c>
      <c r="C144">
        <f t="shared" ref="C144:C159" si="66">$C$142-D144</f>
        <v>136</v>
      </c>
      <c r="D144">
        <f t="shared" si="63"/>
        <v>0</v>
      </c>
      <c r="E144">
        <v>0</v>
      </c>
      <c r="F144">
        <v>0</v>
      </c>
      <c r="G144">
        <v>0</v>
      </c>
      <c r="H144">
        <f t="shared" si="64"/>
        <v>1</v>
      </c>
      <c r="I144">
        <f t="shared" si="65"/>
        <v>100</v>
      </c>
    </row>
    <row r="145" spans="1:33" x14ac:dyDescent="0.3">
      <c r="A145" t="s">
        <v>79</v>
      </c>
      <c r="B145">
        <v>10</v>
      </c>
      <c r="C145">
        <f t="shared" si="66"/>
        <v>136</v>
      </c>
      <c r="D145">
        <f t="shared" si="63"/>
        <v>0</v>
      </c>
      <c r="E145">
        <v>0</v>
      </c>
      <c r="F145">
        <v>0</v>
      </c>
      <c r="G145">
        <v>0</v>
      </c>
      <c r="H145">
        <f t="shared" si="64"/>
        <v>1</v>
      </c>
      <c r="I145">
        <f t="shared" si="65"/>
        <v>100</v>
      </c>
    </row>
    <row r="146" spans="1:33" x14ac:dyDescent="0.3">
      <c r="A146" t="s">
        <v>79</v>
      </c>
      <c r="B146">
        <v>12</v>
      </c>
      <c r="C146">
        <f t="shared" si="66"/>
        <v>133</v>
      </c>
      <c r="D146">
        <f t="shared" ref="D146:D148" si="67">SUM(E146:F146,D145)</f>
        <v>3</v>
      </c>
      <c r="E146">
        <v>3</v>
      </c>
      <c r="G146">
        <v>0</v>
      </c>
      <c r="H146">
        <f t="shared" si="64"/>
        <v>0.9779411764705882</v>
      </c>
      <c r="I146">
        <f t="shared" si="65"/>
        <v>97.794117647058826</v>
      </c>
      <c r="AG146" t="s">
        <v>93</v>
      </c>
    </row>
    <row r="147" spans="1:33" x14ac:dyDescent="0.3">
      <c r="A147" t="s">
        <v>79</v>
      </c>
      <c r="B147">
        <v>14</v>
      </c>
      <c r="C147">
        <f t="shared" si="66"/>
        <v>129</v>
      </c>
      <c r="D147">
        <f t="shared" si="67"/>
        <v>7</v>
      </c>
      <c r="E147">
        <v>4</v>
      </c>
      <c r="G147">
        <v>0</v>
      </c>
      <c r="H147">
        <f t="shared" si="64"/>
        <v>0.94852941176470584</v>
      </c>
      <c r="I147">
        <f t="shared" si="65"/>
        <v>94.85294117647058</v>
      </c>
    </row>
    <row r="148" spans="1:33" x14ac:dyDescent="0.3">
      <c r="A148" t="s">
        <v>79</v>
      </c>
      <c r="B148">
        <v>17</v>
      </c>
      <c r="C148">
        <f t="shared" si="66"/>
        <v>124</v>
      </c>
      <c r="D148">
        <f t="shared" si="67"/>
        <v>12</v>
      </c>
      <c r="E148">
        <v>5</v>
      </c>
      <c r="F148">
        <v>0</v>
      </c>
      <c r="G148">
        <v>0</v>
      </c>
      <c r="H148">
        <f t="shared" si="64"/>
        <v>0.91176470588235292</v>
      </c>
      <c r="I148">
        <f t="shared" si="65"/>
        <v>91.17647058823529</v>
      </c>
    </row>
    <row r="149" spans="1:33" x14ac:dyDescent="0.3">
      <c r="A149" t="s">
        <v>79</v>
      </c>
      <c r="B149">
        <v>19</v>
      </c>
      <c r="C149">
        <f t="shared" si="66"/>
        <v>116</v>
      </c>
      <c r="D149">
        <f t="shared" ref="D149:D155" si="68">SUM(E149:F149,D148)</f>
        <v>20</v>
      </c>
      <c r="E149">
        <v>8</v>
      </c>
      <c r="F149">
        <v>0</v>
      </c>
      <c r="G149">
        <v>0</v>
      </c>
      <c r="H149">
        <f t="shared" si="64"/>
        <v>0.8529411764705882</v>
      </c>
      <c r="I149">
        <f t="shared" si="65"/>
        <v>85.294117647058826</v>
      </c>
    </row>
    <row r="150" spans="1:33" x14ac:dyDescent="0.3">
      <c r="A150" t="s">
        <v>79</v>
      </c>
      <c r="B150">
        <v>21</v>
      </c>
      <c r="C150">
        <f t="shared" si="66"/>
        <v>109</v>
      </c>
      <c r="D150">
        <f t="shared" si="68"/>
        <v>27</v>
      </c>
      <c r="E150">
        <v>7</v>
      </c>
      <c r="F150">
        <v>0</v>
      </c>
      <c r="G150">
        <v>0</v>
      </c>
      <c r="H150">
        <f t="shared" si="64"/>
        <v>0.80147058823529416</v>
      </c>
      <c r="I150">
        <f t="shared" si="65"/>
        <v>80.14705882352942</v>
      </c>
    </row>
    <row r="151" spans="1:33" x14ac:dyDescent="0.3">
      <c r="A151" t="s">
        <v>79</v>
      </c>
      <c r="B151">
        <v>24</v>
      </c>
      <c r="C151">
        <f t="shared" si="66"/>
        <v>96</v>
      </c>
      <c r="D151">
        <f t="shared" si="68"/>
        <v>40</v>
      </c>
      <c r="E151">
        <v>13</v>
      </c>
      <c r="F151">
        <v>0</v>
      </c>
      <c r="G151">
        <v>0</v>
      </c>
      <c r="H151">
        <f t="shared" si="64"/>
        <v>0.70588235294117652</v>
      </c>
      <c r="I151">
        <f t="shared" si="65"/>
        <v>70.588235294117652</v>
      </c>
    </row>
    <row r="152" spans="1:33" x14ac:dyDescent="0.3">
      <c r="A152" t="s">
        <v>79</v>
      </c>
      <c r="B152">
        <v>26</v>
      </c>
      <c r="C152">
        <f t="shared" si="66"/>
        <v>80</v>
      </c>
      <c r="D152">
        <f t="shared" si="68"/>
        <v>56</v>
      </c>
      <c r="E152">
        <v>16</v>
      </c>
      <c r="F152">
        <v>0</v>
      </c>
      <c r="G152">
        <v>0</v>
      </c>
      <c r="H152">
        <f t="shared" si="64"/>
        <v>0.58823529411764708</v>
      </c>
      <c r="I152">
        <f t="shared" si="65"/>
        <v>58.82352941176471</v>
      </c>
    </row>
    <row r="153" spans="1:33" x14ac:dyDescent="0.3">
      <c r="A153" t="s">
        <v>79</v>
      </c>
      <c r="B153">
        <v>28</v>
      </c>
      <c r="C153">
        <f t="shared" si="66"/>
        <v>67</v>
      </c>
      <c r="D153">
        <f>SUM(E153:F153,D152)</f>
        <v>69</v>
      </c>
      <c r="E153">
        <v>13</v>
      </c>
      <c r="F153">
        <v>0</v>
      </c>
      <c r="G153">
        <v>0</v>
      </c>
      <c r="H153">
        <f t="shared" si="64"/>
        <v>0.49264705882352944</v>
      </c>
      <c r="I153">
        <f t="shared" si="65"/>
        <v>49.264705882352942</v>
      </c>
    </row>
    <row r="154" spans="1:33" x14ac:dyDescent="0.3">
      <c r="A154" t="s">
        <v>79</v>
      </c>
      <c r="B154">
        <v>32</v>
      </c>
      <c r="C154">
        <f t="shared" si="66"/>
        <v>44</v>
      </c>
      <c r="D154">
        <f t="shared" si="68"/>
        <v>92</v>
      </c>
      <c r="E154">
        <v>23</v>
      </c>
      <c r="F154">
        <v>0</v>
      </c>
      <c r="G154">
        <v>0</v>
      </c>
      <c r="H154">
        <f t="shared" si="64"/>
        <v>0.3235294117647059</v>
      </c>
      <c r="I154">
        <f t="shared" si="65"/>
        <v>32.352941176470587</v>
      </c>
    </row>
    <row r="155" spans="1:33" x14ac:dyDescent="0.3">
      <c r="A155" t="s">
        <v>79</v>
      </c>
      <c r="B155">
        <v>34</v>
      </c>
      <c r="C155">
        <f t="shared" si="66"/>
        <v>16</v>
      </c>
      <c r="D155">
        <f t="shared" si="68"/>
        <v>120</v>
      </c>
      <c r="E155">
        <v>28</v>
      </c>
      <c r="F155">
        <v>0</v>
      </c>
      <c r="G155">
        <v>0</v>
      </c>
      <c r="H155">
        <f t="shared" si="64"/>
        <v>0.11764705882352941</v>
      </c>
      <c r="I155">
        <f t="shared" si="65"/>
        <v>11.76470588235294</v>
      </c>
    </row>
    <row r="156" spans="1:33" x14ac:dyDescent="0.3">
      <c r="A156" t="s">
        <v>79</v>
      </c>
      <c r="B156">
        <v>37</v>
      </c>
      <c r="C156">
        <f t="shared" si="66"/>
        <v>7</v>
      </c>
      <c r="D156">
        <f>SUM(E156:F156,D155)</f>
        <v>129</v>
      </c>
      <c r="E156">
        <v>9</v>
      </c>
      <c r="F156">
        <v>0</v>
      </c>
      <c r="G156">
        <v>0</v>
      </c>
      <c r="H156">
        <f t="shared" si="64"/>
        <v>5.1470588235294115E-2</v>
      </c>
      <c r="I156">
        <f t="shared" si="65"/>
        <v>5.1470588235294112</v>
      </c>
    </row>
    <row r="157" spans="1:33" x14ac:dyDescent="0.3">
      <c r="A157" t="s">
        <v>79</v>
      </c>
      <c r="B157">
        <v>39</v>
      </c>
      <c r="C157">
        <f t="shared" si="66"/>
        <v>0</v>
      </c>
      <c r="D157">
        <f t="shared" ref="D157:D159" si="69">SUM(E157:F157,D156)</f>
        <v>136</v>
      </c>
      <c r="E157">
        <v>7</v>
      </c>
      <c r="F157">
        <v>0</v>
      </c>
      <c r="G157">
        <v>0</v>
      </c>
      <c r="H157">
        <f t="shared" si="64"/>
        <v>0</v>
      </c>
      <c r="I157">
        <f t="shared" si="65"/>
        <v>0</v>
      </c>
    </row>
    <row r="158" spans="1:33" x14ac:dyDescent="0.3">
      <c r="A158" t="s">
        <v>79</v>
      </c>
      <c r="B158">
        <v>41</v>
      </c>
      <c r="C158">
        <f t="shared" si="66"/>
        <v>0</v>
      </c>
      <c r="D158">
        <f t="shared" si="69"/>
        <v>136</v>
      </c>
      <c r="E158">
        <v>0</v>
      </c>
      <c r="F158">
        <v>0</v>
      </c>
      <c r="G158">
        <v>0</v>
      </c>
      <c r="H158">
        <f t="shared" si="64"/>
        <v>0</v>
      </c>
      <c r="I158">
        <f t="shared" si="65"/>
        <v>0</v>
      </c>
    </row>
    <row r="159" spans="1:33" x14ac:dyDescent="0.3">
      <c r="A159" t="s">
        <v>79</v>
      </c>
      <c r="B159">
        <v>44</v>
      </c>
      <c r="C159">
        <f t="shared" si="66"/>
        <v>0</v>
      </c>
      <c r="D159">
        <f t="shared" si="69"/>
        <v>136</v>
      </c>
      <c r="E159">
        <v>0</v>
      </c>
      <c r="F159">
        <v>0</v>
      </c>
      <c r="G159">
        <v>0</v>
      </c>
      <c r="H159">
        <f t="shared" si="64"/>
        <v>0</v>
      </c>
      <c r="I159">
        <f t="shared" si="65"/>
        <v>0</v>
      </c>
    </row>
    <row r="160" spans="1:33" s="9" customFormat="1" x14ac:dyDescent="0.3">
      <c r="B160">
        <v>46</v>
      </c>
    </row>
    <row r="161" spans="1:9" s="8" customFormat="1" x14ac:dyDescent="0.3">
      <c r="A161" s="8" t="s">
        <v>80</v>
      </c>
      <c r="B161">
        <v>0</v>
      </c>
      <c r="C161" s="8">
        <v>95</v>
      </c>
      <c r="D161" s="8">
        <f t="shared" ref="D161:D164" si="70">SUM(E161:F161)</f>
        <v>0</v>
      </c>
      <c r="E161" s="8">
        <v>0</v>
      </c>
      <c r="F161" s="8">
        <v>0</v>
      </c>
      <c r="G161" s="8">
        <v>0</v>
      </c>
      <c r="H161" s="8">
        <f>C161/$C$161</f>
        <v>1</v>
      </c>
      <c r="I161" s="8">
        <f>H161*100</f>
        <v>100</v>
      </c>
    </row>
    <row r="162" spans="1:9" x14ac:dyDescent="0.3">
      <c r="A162" s="8" t="s">
        <v>80</v>
      </c>
      <c r="B162">
        <v>5</v>
      </c>
      <c r="C162">
        <f>$C$161-D162</f>
        <v>95</v>
      </c>
      <c r="D162">
        <f t="shared" si="70"/>
        <v>0</v>
      </c>
      <c r="E162">
        <v>0</v>
      </c>
      <c r="F162">
        <v>0</v>
      </c>
      <c r="G162">
        <v>0</v>
      </c>
      <c r="H162">
        <f t="shared" ref="H162:H180" si="71">C162/$C$161</f>
        <v>1</v>
      </c>
      <c r="I162">
        <f t="shared" ref="I162:I180" si="72">H162*100</f>
        <v>100</v>
      </c>
    </row>
    <row r="163" spans="1:9" x14ac:dyDescent="0.3">
      <c r="A163" s="8" t="s">
        <v>80</v>
      </c>
      <c r="B163">
        <v>7</v>
      </c>
      <c r="C163">
        <f t="shared" ref="C163:C180" si="73">$C$161-D163</f>
        <v>95</v>
      </c>
      <c r="D163">
        <f t="shared" si="70"/>
        <v>0</v>
      </c>
      <c r="E163">
        <v>0</v>
      </c>
      <c r="F163">
        <v>0</v>
      </c>
      <c r="G163">
        <v>0</v>
      </c>
      <c r="H163">
        <f t="shared" si="71"/>
        <v>1</v>
      </c>
      <c r="I163">
        <f t="shared" si="72"/>
        <v>100</v>
      </c>
    </row>
    <row r="164" spans="1:9" x14ac:dyDescent="0.3">
      <c r="A164" s="8" t="s">
        <v>80</v>
      </c>
      <c r="B164">
        <v>10</v>
      </c>
      <c r="C164">
        <f t="shared" si="73"/>
        <v>95</v>
      </c>
      <c r="D164">
        <f t="shared" si="70"/>
        <v>0</v>
      </c>
      <c r="E164">
        <v>0</v>
      </c>
      <c r="F164">
        <v>0</v>
      </c>
      <c r="G164">
        <v>0</v>
      </c>
      <c r="H164">
        <f t="shared" si="71"/>
        <v>1</v>
      </c>
      <c r="I164">
        <f t="shared" si="72"/>
        <v>100</v>
      </c>
    </row>
    <row r="165" spans="1:9" x14ac:dyDescent="0.3">
      <c r="A165" s="8" t="s">
        <v>80</v>
      </c>
      <c r="B165">
        <v>12</v>
      </c>
      <c r="C165">
        <f t="shared" si="73"/>
        <v>88</v>
      </c>
      <c r="D165">
        <f t="shared" ref="D165:D174" si="74">SUM(E165:F165,D164)</f>
        <v>7</v>
      </c>
      <c r="E165">
        <v>7</v>
      </c>
      <c r="G165">
        <v>0</v>
      </c>
      <c r="H165">
        <f t="shared" si="71"/>
        <v>0.9263157894736842</v>
      </c>
      <c r="I165">
        <f t="shared" si="72"/>
        <v>92.631578947368425</v>
      </c>
    </row>
    <row r="166" spans="1:9" x14ac:dyDescent="0.3">
      <c r="A166" s="8" t="s">
        <v>80</v>
      </c>
      <c r="B166">
        <v>14</v>
      </c>
      <c r="C166">
        <f t="shared" si="73"/>
        <v>81</v>
      </c>
      <c r="D166">
        <f t="shared" si="74"/>
        <v>14</v>
      </c>
      <c r="E166">
        <v>7</v>
      </c>
      <c r="G166">
        <v>0</v>
      </c>
      <c r="H166">
        <f t="shared" si="71"/>
        <v>0.85263157894736841</v>
      </c>
      <c r="I166">
        <f t="shared" si="72"/>
        <v>85.263157894736835</v>
      </c>
    </row>
    <row r="167" spans="1:9" x14ac:dyDescent="0.3">
      <c r="A167" s="8" t="s">
        <v>80</v>
      </c>
      <c r="B167">
        <v>17</v>
      </c>
      <c r="C167">
        <f t="shared" si="73"/>
        <v>71</v>
      </c>
      <c r="D167">
        <f t="shared" si="74"/>
        <v>24</v>
      </c>
      <c r="E167">
        <v>10</v>
      </c>
      <c r="G167">
        <v>0</v>
      </c>
      <c r="H167">
        <f t="shared" si="71"/>
        <v>0.74736842105263157</v>
      </c>
      <c r="I167">
        <f t="shared" si="72"/>
        <v>74.73684210526315</v>
      </c>
    </row>
    <row r="168" spans="1:9" x14ac:dyDescent="0.3">
      <c r="A168" s="8" t="s">
        <v>80</v>
      </c>
      <c r="B168">
        <v>19</v>
      </c>
      <c r="C168">
        <f t="shared" si="73"/>
        <v>61</v>
      </c>
      <c r="D168">
        <f t="shared" si="74"/>
        <v>34</v>
      </c>
      <c r="E168">
        <v>10</v>
      </c>
      <c r="G168">
        <v>0</v>
      </c>
      <c r="H168">
        <f t="shared" si="71"/>
        <v>0.64210526315789473</v>
      </c>
      <c r="I168">
        <f t="shared" si="72"/>
        <v>64.21052631578948</v>
      </c>
    </row>
    <row r="169" spans="1:9" x14ac:dyDescent="0.3">
      <c r="A169" s="8" t="s">
        <v>80</v>
      </c>
      <c r="B169">
        <v>21</v>
      </c>
      <c r="C169">
        <f t="shared" si="73"/>
        <v>46</v>
      </c>
      <c r="D169">
        <f t="shared" si="74"/>
        <v>49</v>
      </c>
      <c r="E169">
        <v>15</v>
      </c>
      <c r="G169">
        <v>0</v>
      </c>
      <c r="H169">
        <f t="shared" si="71"/>
        <v>0.48421052631578948</v>
      </c>
      <c r="I169">
        <f t="shared" si="72"/>
        <v>48.421052631578945</v>
      </c>
    </row>
    <row r="170" spans="1:9" x14ac:dyDescent="0.3">
      <c r="A170" s="8" t="s">
        <v>80</v>
      </c>
      <c r="B170">
        <v>24</v>
      </c>
      <c r="C170">
        <f t="shared" si="73"/>
        <v>22</v>
      </c>
      <c r="D170">
        <f t="shared" si="74"/>
        <v>73</v>
      </c>
      <c r="E170">
        <v>24</v>
      </c>
      <c r="G170">
        <v>0</v>
      </c>
      <c r="H170">
        <f t="shared" si="71"/>
        <v>0.23157894736842105</v>
      </c>
      <c r="I170">
        <f t="shared" si="72"/>
        <v>23.157894736842106</v>
      </c>
    </row>
    <row r="171" spans="1:9" x14ac:dyDescent="0.3">
      <c r="A171" s="8" t="s">
        <v>80</v>
      </c>
      <c r="B171">
        <v>26</v>
      </c>
      <c r="C171">
        <f t="shared" si="73"/>
        <v>6</v>
      </c>
      <c r="D171">
        <f t="shared" si="74"/>
        <v>89</v>
      </c>
      <c r="E171">
        <v>16</v>
      </c>
      <c r="G171">
        <v>0</v>
      </c>
      <c r="H171">
        <f t="shared" si="71"/>
        <v>6.3157894736842107E-2</v>
      </c>
      <c r="I171">
        <f t="shared" si="72"/>
        <v>6.3157894736842106</v>
      </c>
    </row>
    <row r="172" spans="1:9" x14ac:dyDescent="0.3">
      <c r="A172" s="8" t="s">
        <v>80</v>
      </c>
      <c r="B172">
        <v>28</v>
      </c>
      <c r="C172">
        <f>$C$161-D172</f>
        <v>1</v>
      </c>
      <c r="D172">
        <f t="shared" si="74"/>
        <v>94</v>
      </c>
      <c r="E172">
        <v>5</v>
      </c>
      <c r="F172">
        <v>0</v>
      </c>
      <c r="G172">
        <v>0</v>
      </c>
      <c r="H172">
        <f t="shared" si="71"/>
        <v>1.0526315789473684E-2</v>
      </c>
      <c r="I172">
        <f t="shared" si="72"/>
        <v>1.0526315789473684</v>
      </c>
    </row>
    <row r="173" spans="1:9" x14ac:dyDescent="0.3">
      <c r="A173" s="8" t="s">
        <v>80</v>
      </c>
      <c r="B173">
        <v>32</v>
      </c>
      <c r="C173">
        <f t="shared" si="73"/>
        <v>1</v>
      </c>
      <c r="D173">
        <f t="shared" si="74"/>
        <v>94</v>
      </c>
      <c r="E173">
        <v>0</v>
      </c>
      <c r="F173">
        <v>0</v>
      </c>
      <c r="G173">
        <v>0</v>
      </c>
      <c r="H173">
        <f t="shared" si="71"/>
        <v>1.0526315789473684E-2</v>
      </c>
      <c r="I173">
        <f t="shared" si="72"/>
        <v>1.0526315789473684</v>
      </c>
    </row>
    <row r="174" spans="1:9" x14ac:dyDescent="0.3">
      <c r="A174" s="8" t="s">
        <v>80</v>
      </c>
      <c r="B174">
        <v>34</v>
      </c>
      <c r="C174">
        <f t="shared" si="73"/>
        <v>0</v>
      </c>
      <c r="D174">
        <f t="shared" si="74"/>
        <v>95</v>
      </c>
      <c r="E174">
        <v>1</v>
      </c>
      <c r="F174">
        <v>0</v>
      </c>
      <c r="G174">
        <v>0</v>
      </c>
      <c r="H174">
        <f t="shared" si="71"/>
        <v>0</v>
      </c>
      <c r="I174">
        <f t="shared" si="72"/>
        <v>0</v>
      </c>
    </row>
    <row r="175" spans="1:9" x14ac:dyDescent="0.3">
      <c r="A175" s="8" t="s">
        <v>80</v>
      </c>
      <c r="B175">
        <v>37</v>
      </c>
      <c r="C175">
        <f t="shared" si="73"/>
        <v>0</v>
      </c>
      <c r="D175">
        <f>SUM(E175:F175,D174)</f>
        <v>95</v>
      </c>
      <c r="F175">
        <v>0</v>
      </c>
      <c r="G175">
        <v>0</v>
      </c>
      <c r="H175">
        <f t="shared" si="71"/>
        <v>0</v>
      </c>
      <c r="I175">
        <f t="shared" si="72"/>
        <v>0</v>
      </c>
    </row>
    <row r="176" spans="1:9" x14ac:dyDescent="0.3">
      <c r="A176" s="8" t="s">
        <v>80</v>
      </c>
      <c r="B176">
        <v>39</v>
      </c>
      <c r="C176">
        <f t="shared" si="73"/>
        <v>0</v>
      </c>
      <c r="D176">
        <f t="shared" ref="D176:D180" si="75">SUM(E176:F176,D175)</f>
        <v>95</v>
      </c>
      <c r="F176">
        <v>0</v>
      </c>
      <c r="G176">
        <v>0</v>
      </c>
      <c r="H176">
        <f t="shared" si="71"/>
        <v>0</v>
      </c>
      <c r="I176">
        <f t="shared" si="72"/>
        <v>0</v>
      </c>
    </row>
    <row r="177" spans="1:9" x14ac:dyDescent="0.3">
      <c r="A177" s="8" t="s">
        <v>80</v>
      </c>
      <c r="B177">
        <v>41</v>
      </c>
      <c r="C177">
        <f t="shared" si="73"/>
        <v>0</v>
      </c>
      <c r="D177">
        <f t="shared" si="75"/>
        <v>95</v>
      </c>
      <c r="F177">
        <v>0</v>
      </c>
      <c r="G177">
        <v>0</v>
      </c>
      <c r="H177">
        <f t="shared" si="71"/>
        <v>0</v>
      </c>
      <c r="I177">
        <f t="shared" si="72"/>
        <v>0</v>
      </c>
    </row>
    <row r="178" spans="1:9" x14ac:dyDescent="0.3">
      <c r="A178" s="8" t="s">
        <v>80</v>
      </c>
      <c r="B178">
        <v>44</v>
      </c>
      <c r="C178">
        <f t="shared" si="73"/>
        <v>0</v>
      </c>
      <c r="D178">
        <f t="shared" si="75"/>
        <v>95</v>
      </c>
      <c r="F178">
        <v>0</v>
      </c>
      <c r="G178">
        <v>0</v>
      </c>
      <c r="H178">
        <f t="shared" si="71"/>
        <v>0</v>
      </c>
      <c r="I178">
        <f t="shared" si="72"/>
        <v>0</v>
      </c>
    </row>
    <row r="179" spans="1:9" x14ac:dyDescent="0.3">
      <c r="A179" s="8" t="s">
        <v>80</v>
      </c>
      <c r="B179">
        <v>46</v>
      </c>
      <c r="C179">
        <f t="shared" si="73"/>
        <v>0</v>
      </c>
      <c r="D179">
        <f t="shared" si="75"/>
        <v>95</v>
      </c>
      <c r="F179">
        <v>0</v>
      </c>
      <c r="H179">
        <f t="shared" si="71"/>
        <v>0</v>
      </c>
      <c r="I179">
        <f t="shared" si="72"/>
        <v>0</v>
      </c>
    </row>
    <row r="180" spans="1:9" x14ac:dyDescent="0.3">
      <c r="A180" s="8" t="s">
        <v>80</v>
      </c>
      <c r="B180">
        <v>47</v>
      </c>
      <c r="C180">
        <f t="shared" si="73"/>
        <v>0</v>
      </c>
      <c r="D180">
        <f t="shared" si="75"/>
        <v>95</v>
      </c>
      <c r="F180">
        <v>0</v>
      </c>
      <c r="H180">
        <f t="shared" si="71"/>
        <v>0</v>
      </c>
      <c r="I180">
        <f t="shared" si="72"/>
        <v>0</v>
      </c>
    </row>
    <row r="181" spans="1:9" x14ac:dyDescent="0.3">
      <c r="A181" t="s">
        <v>81</v>
      </c>
      <c r="B181">
        <v>0</v>
      </c>
      <c r="C181">
        <v>11</v>
      </c>
      <c r="D181">
        <f t="shared" ref="D181:D184" si="76">SUM(E181:F181)</f>
        <v>0</v>
      </c>
      <c r="E181">
        <v>0</v>
      </c>
      <c r="F181">
        <v>0</v>
      </c>
      <c r="G181">
        <v>0</v>
      </c>
      <c r="H181">
        <f>C181/$C$181</f>
        <v>1</v>
      </c>
      <c r="I181">
        <f>H181*100</f>
        <v>100</v>
      </c>
    </row>
    <row r="182" spans="1:9" x14ac:dyDescent="0.3">
      <c r="A182" t="s">
        <v>81</v>
      </c>
      <c r="B182">
        <v>5</v>
      </c>
      <c r="C182">
        <f>$C$181-D182</f>
        <v>11</v>
      </c>
      <c r="D182">
        <f t="shared" si="76"/>
        <v>0</v>
      </c>
      <c r="E182">
        <v>0</v>
      </c>
      <c r="F182">
        <v>0</v>
      </c>
      <c r="G182">
        <v>0</v>
      </c>
      <c r="H182">
        <f t="shared" ref="H182:H199" si="77">C182/$C$181</f>
        <v>1</v>
      </c>
      <c r="I182">
        <f t="shared" ref="I182:I198" si="78">H182*100</f>
        <v>100</v>
      </c>
    </row>
    <row r="183" spans="1:9" x14ac:dyDescent="0.3">
      <c r="A183" t="s">
        <v>81</v>
      </c>
      <c r="B183">
        <v>7</v>
      </c>
      <c r="C183">
        <f t="shared" ref="C183:C198" si="79">$C$181-D183</f>
        <v>11</v>
      </c>
      <c r="D183">
        <f t="shared" si="76"/>
        <v>0</v>
      </c>
      <c r="E183">
        <v>0</v>
      </c>
      <c r="F183">
        <v>0</v>
      </c>
      <c r="G183">
        <v>0</v>
      </c>
      <c r="H183">
        <f t="shared" si="77"/>
        <v>1</v>
      </c>
      <c r="I183">
        <f t="shared" si="78"/>
        <v>100</v>
      </c>
    </row>
    <row r="184" spans="1:9" x14ac:dyDescent="0.3">
      <c r="A184" t="s">
        <v>81</v>
      </c>
      <c r="B184">
        <v>10</v>
      </c>
      <c r="C184">
        <f t="shared" si="79"/>
        <v>11</v>
      </c>
      <c r="D184">
        <f t="shared" si="76"/>
        <v>0</v>
      </c>
      <c r="E184">
        <v>0</v>
      </c>
      <c r="F184">
        <v>0</v>
      </c>
      <c r="G184">
        <v>0</v>
      </c>
      <c r="H184">
        <f t="shared" si="77"/>
        <v>1</v>
      </c>
      <c r="I184">
        <f t="shared" si="78"/>
        <v>100</v>
      </c>
    </row>
    <row r="185" spans="1:9" x14ac:dyDescent="0.3">
      <c r="A185" t="s">
        <v>81</v>
      </c>
      <c r="B185">
        <v>12</v>
      </c>
      <c r="C185">
        <f t="shared" si="79"/>
        <v>8</v>
      </c>
      <c r="D185">
        <f t="shared" ref="D185:D187" si="80">SUM(E185:F185,D184)</f>
        <v>3</v>
      </c>
      <c r="E185">
        <v>3</v>
      </c>
      <c r="F185">
        <v>0</v>
      </c>
      <c r="G185">
        <v>0</v>
      </c>
      <c r="H185">
        <f t="shared" si="77"/>
        <v>0.72727272727272729</v>
      </c>
      <c r="I185">
        <f t="shared" si="78"/>
        <v>72.727272727272734</v>
      </c>
    </row>
    <row r="186" spans="1:9" x14ac:dyDescent="0.3">
      <c r="A186" t="s">
        <v>81</v>
      </c>
      <c r="B186">
        <v>14</v>
      </c>
      <c r="C186">
        <f t="shared" si="79"/>
        <v>8</v>
      </c>
      <c r="D186">
        <f t="shared" si="80"/>
        <v>3</v>
      </c>
      <c r="E186">
        <v>0</v>
      </c>
      <c r="F186">
        <v>0</v>
      </c>
      <c r="G186">
        <v>0</v>
      </c>
      <c r="H186">
        <f t="shared" si="77"/>
        <v>0.72727272727272729</v>
      </c>
      <c r="I186">
        <f t="shared" si="78"/>
        <v>72.727272727272734</v>
      </c>
    </row>
    <row r="187" spans="1:9" x14ac:dyDescent="0.3">
      <c r="A187" t="s">
        <v>81</v>
      </c>
      <c r="B187">
        <v>17</v>
      </c>
      <c r="C187">
        <f t="shared" si="79"/>
        <v>7</v>
      </c>
      <c r="D187">
        <f t="shared" si="80"/>
        <v>4</v>
      </c>
      <c r="E187">
        <v>1</v>
      </c>
      <c r="F187">
        <v>0</v>
      </c>
      <c r="G187">
        <v>0</v>
      </c>
      <c r="H187">
        <f t="shared" si="77"/>
        <v>0.63636363636363635</v>
      </c>
      <c r="I187">
        <f t="shared" si="78"/>
        <v>63.636363636363633</v>
      </c>
    </row>
    <row r="188" spans="1:9" x14ac:dyDescent="0.3">
      <c r="A188" t="s">
        <v>81</v>
      </c>
      <c r="B188">
        <v>19</v>
      </c>
      <c r="C188">
        <f t="shared" si="79"/>
        <v>5</v>
      </c>
      <c r="D188">
        <f t="shared" ref="D188:D195" si="81">SUM(E188:F188,D187)</f>
        <v>6</v>
      </c>
      <c r="E188">
        <v>2</v>
      </c>
      <c r="G188">
        <v>0</v>
      </c>
      <c r="H188">
        <f t="shared" si="77"/>
        <v>0.45454545454545453</v>
      </c>
      <c r="I188">
        <f t="shared" si="78"/>
        <v>45.454545454545453</v>
      </c>
    </row>
    <row r="189" spans="1:9" x14ac:dyDescent="0.3">
      <c r="A189" t="s">
        <v>81</v>
      </c>
      <c r="B189">
        <v>21</v>
      </c>
      <c r="C189">
        <f t="shared" si="79"/>
        <v>3</v>
      </c>
      <c r="D189">
        <f t="shared" si="81"/>
        <v>8</v>
      </c>
      <c r="E189">
        <v>2</v>
      </c>
      <c r="G189">
        <v>0</v>
      </c>
      <c r="H189">
        <f t="shared" si="77"/>
        <v>0.27272727272727271</v>
      </c>
      <c r="I189">
        <f t="shared" si="78"/>
        <v>27.27272727272727</v>
      </c>
    </row>
    <row r="190" spans="1:9" x14ac:dyDescent="0.3">
      <c r="A190" t="s">
        <v>81</v>
      </c>
      <c r="B190">
        <v>24</v>
      </c>
      <c r="C190">
        <f t="shared" si="79"/>
        <v>0</v>
      </c>
      <c r="D190">
        <f t="shared" si="81"/>
        <v>11</v>
      </c>
      <c r="E190">
        <v>3</v>
      </c>
      <c r="G190">
        <v>0</v>
      </c>
      <c r="H190">
        <f t="shared" si="77"/>
        <v>0</v>
      </c>
      <c r="I190">
        <f t="shared" si="78"/>
        <v>0</v>
      </c>
    </row>
    <row r="191" spans="1:9" x14ac:dyDescent="0.3">
      <c r="A191" t="s">
        <v>81</v>
      </c>
      <c r="B191">
        <v>26</v>
      </c>
      <c r="C191">
        <f t="shared" si="79"/>
        <v>0</v>
      </c>
      <c r="D191">
        <f t="shared" si="81"/>
        <v>11</v>
      </c>
      <c r="G191">
        <v>0</v>
      </c>
      <c r="H191">
        <f t="shared" si="77"/>
        <v>0</v>
      </c>
      <c r="I191">
        <f t="shared" si="78"/>
        <v>0</v>
      </c>
    </row>
    <row r="192" spans="1:9" x14ac:dyDescent="0.3">
      <c r="A192" t="s">
        <v>81</v>
      </c>
      <c r="B192">
        <v>29</v>
      </c>
      <c r="C192">
        <f t="shared" si="79"/>
        <v>0</v>
      </c>
      <c r="D192">
        <f t="shared" si="81"/>
        <v>11</v>
      </c>
      <c r="G192">
        <v>0</v>
      </c>
      <c r="H192">
        <f t="shared" si="77"/>
        <v>0</v>
      </c>
      <c r="I192">
        <f t="shared" si="78"/>
        <v>0</v>
      </c>
    </row>
    <row r="193" spans="1:9" x14ac:dyDescent="0.3">
      <c r="A193" t="s">
        <v>81</v>
      </c>
      <c r="B193">
        <v>31</v>
      </c>
      <c r="C193">
        <f>$C$181-D193</f>
        <v>0</v>
      </c>
      <c r="D193">
        <f t="shared" si="81"/>
        <v>11</v>
      </c>
      <c r="G193">
        <v>0</v>
      </c>
      <c r="H193">
        <f t="shared" si="77"/>
        <v>0</v>
      </c>
      <c r="I193">
        <f t="shared" si="78"/>
        <v>0</v>
      </c>
    </row>
    <row r="194" spans="1:9" x14ac:dyDescent="0.3">
      <c r="A194" t="s">
        <v>81</v>
      </c>
      <c r="B194">
        <v>33</v>
      </c>
      <c r="C194">
        <f t="shared" si="79"/>
        <v>0</v>
      </c>
      <c r="D194">
        <f t="shared" si="81"/>
        <v>11</v>
      </c>
      <c r="G194">
        <v>0</v>
      </c>
      <c r="H194">
        <f t="shared" si="77"/>
        <v>0</v>
      </c>
      <c r="I194">
        <f t="shared" si="78"/>
        <v>0</v>
      </c>
    </row>
    <row r="195" spans="1:9" x14ac:dyDescent="0.3">
      <c r="A195" t="s">
        <v>81</v>
      </c>
      <c r="B195">
        <v>35</v>
      </c>
      <c r="C195">
        <f t="shared" si="79"/>
        <v>0</v>
      </c>
      <c r="D195">
        <f t="shared" si="81"/>
        <v>11</v>
      </c>
      <c r="G195">
        <v>0</v>
      </c>
      <c r="H195">
        <f t="shared" si="77"/>
        <v>0</v>
      </c>
      <c r="I195">
        <f t="shared" si="78"/>
        <v>0</v>
      </c>
    </row>
    <row r="196" spans="1:9" x14ac:dyDescent="0.3">
      <c r="A196" t="s">
        <v>81</v>
      </c>
      <c r="B196">
        <v>38</v>
      </c>
      <c r="C196">
        <f t="shared" si="79"/>
        <v>0</v>
      </c>
      <c r="D196">
        <f t="shared" ref="D196:D198" si="82">SUM(E196:F196,D195)</f>
        <v>11</v>
      </c>
      <c r="G196">
        <v>0</v>
      </c>
      <c r="H196">
        <f t="shared" si="77"/>
        <v>0</v>
      </c>
      <c r="I196">
        <f t="shared" si="78"/>
        <v>0</v>
      </c>
    </row>
    <row r="197" spans="1:9" x14ac:dyDescent="0.3">
      <c r="A197" t="s">
        <v>81</v>
      </c>
      <c r="B197">
        <v>40</v>
      </c>
      <c r="C197">
        <f t="shared" si="79"/>
        <v>0</v>
      </c>
      <c r="D197">
        <f t="shared" si="82"/>
        <v>11</v>
      </c>
      <c r="G197">
        <v>0</v>
      </c>
      <c r="H197">
        <f t="shared" si="77"/>
        <v>0</v>
      </c>
      <c r="I197">
        <f t="shared" si="78"/>
        <v>0</v>
      </c>
    </row>
    <row r="198" spans="1:9" x14ac:dyDescent="0.3">
      <c r="A198" t="s">
        <v>81</v>
      </c>
      <c r="C198">
        <f t="shared" si="79"/>
        <v>0</v>
      </c>
      <c r="D198">
        <f t="shared" si="82"/>
        <v>11</v>
      </c>
      <c r="F198">
        <v>0</v>
      </c>
      <c r="G198">
        <v>0</v>
      </c>
      <c r="H198">
        <f t="shared" si="77"/>
        <v>0</v>
      </c>
      <c r="I198">
        <f t="shared" si="78"/>
        <v>0</v>
      </c>
    </row>
    <row r="199" spans="1:9" x14ac:dyDescent="0.3">
      <c r="H199">
        <f t="shared" si="77"/>
        <v>0</v>
      </c>
    </row>
    <row r="259" spans="1:9" x14ac:dyDescent="0.3">
      <c r="A259">
        <v>14</v>
      </c>
      <c r="B259">
        <v>14</v>
      </c>
      <c r="C259">
        <f t="shared" ref="C259:C270" si="83">$C$254-D259</f>
        <v>0</v>
      </c>
      <c r="D259">
        <f t="shared" ref="D259:D267" si="84">SUM(E259:F259,D258)</f>
        <v>0</v>
      </c>
      <c r="E259">
        <v>0</v>
      </c>
      <c r="F259">
        <v>0</v>
      </c>
      <c r="G259">
        <v>0</v>
      </c>
      <c r="H259" t="e">
        <f t="shared" ref="H259:H270" si="85">C259/$C$254</f>
        <v>#DIV/0!</v>
      </c>
      <c r="I259" t="e">
        <f t="shared" ref="I259:I271" si="86">H259*100</f>
        <v>#DIV/0!</v>
      </c>
    </row>
    <row r="260" spans="1:9" x14ac:dyDescent="0.3">
      <c r="A260">
        <v>14</v>
      </c>
      <c r="B260">
        <v>17</v>
      </c>
      <c r="C260">
        <f t="shared" si="83"/>
        <v>0</v>
      </c>
      <c r="D260">
        <f t="shared" si="84"/>
        <v>0</v>
      </c>
      <c r="E260">
        <v>0</v>
      </c>
      <c r="F260">
        <v>0</v>
      </c>
      <c r="G260">
        <v>0</v>
      </c>
      <c r="H260" t="e">
        <f t="shared" si="85"/>
        <v>#DIV/0!</v>
      </c>
      <c r="I260" t="e">
        <f t="shared" si="86"/>
        <v>#DIV/0!</v>
      </c>
    </row>
    <row r="261" spans="1:9" x14ac:dyDescent="0.3">
      <c r="A261">
        <v>14</v>
      </c>
      <c r="B261">
        <v>19</v>
      </c>
      <c r="C261">
        <f t="shared" si="83"/>
        <v>-1</v>
      </c>
      <c r="D261">
        <f t="shared" si="84"/>
        <v>1</v>
      </c>
      <c r="E261">
        <v>1</v>
      </c>
      <c r="F261">
        <v>0</v>
      </c>
      <c r="G261">
        <v>0</v>
      </c>
      <c r="H261" t="e">
        <f t="shared" si="85"/>
        <v>#DIV/0!</v>
      </c>
      <c r="I261" t="e">
        <f t="shared" si="86"/>
        <v>#DIV/0!</v>
      </c>
    </row>
    <row r="262" spans="1:9" x14ac:dyDescent="0.3">
      <c r="A262">
        <v>14</v>
      </c>
      <c r="B262">
        <v>21</v>
      </c>
      <c r="C262">
        <f t="shared" si="83"/>
        <v>-5</v>
      </c>
      <c r="D262">
        <f t="shared" si="84"/>
        <v>5</v>
      </c>
      <c r="E262">
        <v>2</v>
      </c>
      <c r="F262">
        <v>2</v>
      </c>
      <c r="G262">
        <v>0</v>
      </c>
      <c r="H262" t="e">
        <f t="shared" si="85"/>
        <v>#DIV/0!</v>
      </c>
      <c r="I262" t="e">
        <f t="shared" si="86"/>
        <v>#DIV/0!</v>
      </c>
    </row>
    <row r="263" spans="1:9" x14ac:dyDescent="0.3">
      <c r="A263">
        <v>14</v>
      </c>
      <c r="B263">
        <v>24</v>
      </c>
      <c r="C263">
        <f t="shared" si="83"/>
        <v>-19</v>
      </c>
      <c r="D263">
        <f t="shared" si="84"/>
        <v>19</v>
      </c>
      <c r="E263">
        <v>12</v>
      </c>
      <c r="F263">
        <v>2</v>
      </c>
      <c r="G263">
        <v>0</v>
      </c>
      <c r="H263" t="e">
        <f t="shared" si="85"/>
        <v>#DIV/0!</v>
      </c>
      <c r="I263" t="e">
        <f t="shared" si="86"/>
        <v>#DIV/0!</v>
      </c>
    </row>
    <row r="264" spans="1:9" x14ac:dyDescent="0.3">
      <c r="A264">
        <v>14</v>
      </c>
      <c r="B264">
        <v>26</v>
      </c>
      <c r="C264">
        <f t="shared" si="83"/>
        <v>-31</v>
      </c>
      <c r="D264">
        <f t="shared" si="84"/>
        <v>31</v>
      </c>
      <c r="E264">
        <v>11</v>
      </c>
      <c r="F264">
        <v>1</v>
      </c>
      <c r="G264">
        <v>0</v>
      </c>
      <c r="H264" t="e">
        <f t="shared" si="85"/>
        <v>#DIV/0!</v>
      </c>
      <c r="I264" t="e">
        <f t="shared" si="86"/>
        <v>#DIV/0!</v>
      </c>
    </row>
    <row r="265" spans="1:9" x14ac:dyDescent="0.3">
      <c r="A265">
        <v>14</v>
      </c>
      <c r="B265">
        <v>29</v>
      </c>
      <c r="C265">
        <f t="shared" si="83"/>
        <v>-82</v>
      </c>
      <c r="D265">
        <f t="shared" si="84"/>
        <v>82</v>
      </c>
      <c r="E265">
        <v>50</v>
      </c>
      <c r="F265">
        <v>1</v>
      </c>
      <c r="G265">
        <v>0</v>
      </c>
      <c r="H265" t="e">
        <f t="shared" si="85"/>
        <v>#DIV/0!</v>
      </c>
      <c r="I265" t="e">
        <f t="shared" si="86"/>
        <v>#DIV/0!</v>
      </c>
    </row>
    <row r="266" spans="1:9" x14ac:dyDescent="0.3">
      <c r="A266">
        <v>14</v>
      </c>
      <c r="B266">
        <v>31</v>
      </c>
      <c r="C266">
        <f t="shared" si="83"/>
        <v>-92</v>
      </c>
      <c r="D266">
        <f t="shared" si="84"/>
        <v>92</v>
      </c>
      <c r="E266">
        <v>10</v>
      </c>
      <c r="F266">
        <v>0</v>
      </c>
      <c r="G266">
        <v>0</v>
      </c>
      <c r="H266" t="e">
        <f t="shared" si="85"/>
        <v>#DIV/0!</v>
      </c>
      <c r="I266" t="e">
        <f t="shared" si="86"/>
        <v>#DIV/0!</v>
      </c>
    </row>
    <row r="267" spans="1:9" x14ac:dyDescent="0.3">
      <c r="A267">
        <v>14</v>
      </c>
      <c r="B267">
        <v>33</v>
      </c>
      <c r="C267">
        <f t="shared" si="83"/>
        <v>-97</v>
      </c>
      <c r="D267">
        <f t="shared" si="84"/>
        <v>97</v>
      </c>
      <c r="E267">
        <v>5</v>
      </c>
      <c r="F267">
        <v>0</v>
      </c>
      <c r="G267">
        <v>0</v>
      </c>
      <c r="H267" t="e">
        <f t="shared" si="85"/>
        <v>#DIV/0!</v>
      </c>
      <c r="I267" t="e">
        <f t="shared" si="86"/>
        <v>#DIV/0!</v>
      </c>
    </row>
    <row r="268" spans="1:9" x14ac:dyDescent="0.3">
      <c r="A268">
        <v>14</v>
      </c>
      <c r="B268">
        <v>35</v>
      </c>
      <c r="C268">
        <f t="shared" si="83"/>
        <v>-97</v>
      </c>
      <c r="D268">
        <f>SUM(E268:F268,D267)</f>
        <v>97</v>
      </c>
      <c r="E268">
        <v>0</v>
      </c>
      <c r="F268">
        <v>0</v>
      </c>
      <c r="G268">
        <v>0</v>
      </c>
      <c r="H268" t="e">
        <f t="shared" si="85"/>
        <v>#DIV/0!</v>
      </c>
      <c r="I268" t="e">
        <f t="shared" si="86"/>
        <v>#DIV/0!</v>
      </c>
    </row>
    <row r="269" spans="1:9" x14ac:dyDescent="0.3">
      <c r="A269">
        <v>14</v>
      </c>
      <c r="B269">
        <v>38</v>
      </c>
      <c r="C269">
        <f t="shared" si="83"/>
        <v>-97</v>
      </c>
      <c r="D269">
        <f t="shared" ref="D269:D271" si="87">SUM(E269:F269,D268)</f>
        <v>97</v>
      </c>
      <c r="E269">
        <v>0</v>
      </c>
      <c r="F269">
        <v>0</v>
      </c>
      <c r="G269">
        <v>0</v>
      </c>
      <c r="H269" t="e">
        <f t="shared" si="85"/>
        <v>#DIV/0!</v>
      </c>
      <c r="I269" t="e">
        <f t="shared" si="86"/>
        <v>#DIV/0!</v>
      </c>
    </row>
    <row r="270" spans="1:9" x14ac:dyDescent="0.3">
      <c r="A270">
        <v>14</v>
      </c>
      <c r="B270">
        <v>40</v>
      </c>
      <c r="C270">
        <f t="shared" si="83"/>
        <v>-97</v>
      </c>
      <c r="D270">
        <f t="shared" si="87"/>
        <v>97</v>
      </c>
      <c r="E270">
        <v>0</v>
      </c>
      <c r="F270">
        <v>0</v>
      </c>
      <c r="G270">
        <v>0</v>
      </c>
      <c r="H270" t="e">
        <f t="shared" si="85"/>
        <v>#DIV/0!</v>
      </c>
      <c r="I270" t="e">
        <f t="shared" si="86"/>
        <v>#DIV/0!</v>
      </c>
    </row>
    <row r="271" spans="1:9" x14ac:dyDescent="0.3">
      <c r="A271">
        <v>14</v>
      </c>
      <c r="C271">
        <f>$C$254-D271</f>
        <v>-97</v>
      </c>
      <c r="D271">
        <f t="shared" si="87"/>
        <v>97</v>
      </c>
      <c r="E271">
        <v>0</v>
      </c>
      <c r="F271">
        <v>0</v>
      </c>
      <c r="G271">
        <v>0</v>
      </c>
      <c r="H271" t="e">
        <f>C271/$C$254</f>
        <v>#DIV/0!</v>
      </c>
      <c r="I271" t="e">
        <f t="shared" si="86"/>
        <v>#DIV/0!</v>
      </c>
    </row>
    <row r="272" spans="1:9" x14ac:dyDescent="0.3">
      <c r="A272" t="s">
        <v>72</v>
      </c>
      <c r="B272">
        <v>0</v>
      </c>
      <c r="C272">
        <v>156</v>
      </c>
      <c r="D272">
        <f t="shared" ref="D272:D275" si="88">SUM(E272:F272)</f>
        <v>0</v>
      </c>
      <c r="E272">
        <v>0</v>
      </c>
      <c r="F272">
        <v>0</v>
      </c>
      <c r="G272">
        <v>0</v>
      </c>
      <c r="H272">
        <f>C272/$C$272</f>
        <v>1</v>
      </c>
      <c r="I272">
        <f>H272*100</f>
        <v>100</v>
      </c>
    </row>
    <row r="273" spans="1:9" x14ac:dyDescent="0.3">
      <c r="A273">
        <v>15</v>
      </c>
      <c r="B273">
        <v>5</v>
      </c>
      <c r="C273">
        <f>$C$272-D273</f>
        <v>156</v>
      </c>
      <c r="D273">
        <f t="shared" si="88"/>
        <v>0</v>
      </c>
      <c r="E273">
        <v>0</v>
      </c>
      <c r="F273">
        <v>0</v>
      </c>
      <c r="G273">
        <v>0</v>
      </c>
      <c r="H273">
        <f t="shared" ref="H273:H289" si="89">C273/$C$272</f>
        <v>1</v>
      </c>
      <c r="I273">
        <f t="shared" ref="I273:I289" si="90">H273*100</f>
        <v>100</v>
      </c>
    </row>
    <row r="274" spans="1:9" x14ac:dyDescent="0.3">
      <c r="A274">
        <v>15</v>
      </c>
      <c r="B274">
        <v>7</v>
      </c>
      <c r="C274">
        <f t="shared" ref="C274:C289" si="91">$C$272-D274</f>
        <v>156</v>
      </c>
      <c r="D274">
        <f t="shared" si="88"/>
        <v>0</v>
      </c>
      <c r="E274">
        <v>0</v>
      </c>
      <c r="F274">
        <v>0</v>
      </c>
      <c r="G274">
        <v>0</v>
      </c>
      <c r="H274">
        <f t="shared" si="89"/>
        <v>1</v>
      </c>
      <c r="I274">
        <f t="shared" si="90"/>
        <v>100</v>
      </c>
    </row>
    <row r="275" spans="1:9" x14ac:dyDescent="0.3">
      <c r="A275">
        <v>15</v>
      </c>
      <c r="B275">
        <v>10</v>
      </c>
      <c r="C275">
        <f t="shared" si="91"/>
        <v>156</v>
      </c>
      <c r="D275">
        <f t="shared" si="88"/>
        <v>0</v>
      </c>
      <c r="E275">
        <v>0</v>
      </c>
      <c r="F275">
        <v>0</v>
      </c>
      <c r="G275">
        <v>0</v>
      </c>
      <c r="H275">
        <f t="shared" si="89"/>
        <v>1</v>
      </c>
      <c r="I275">
        <f t="shared" si="90"/>
        <v>100</v>
      </c>
    </row>
    <row r="276" spans="1:9" x14ac:dyDescent="0.3">
      <c r="A276">
        <v>15</v>
      </c>
      <c r="B276">
        <v>12</v>
      </c>
      <c r="C276">
        <f t="shared" si="91"/>
        <v>153</v>
      </c>
      <c r="D276">
        <f t="shared" ref="D276:D285" si="92">SUM(E276:F276,D275)</f>
        <v>3</v>
      </c>
      <c r="E276">
        <v>3</v>
      </c>
      <c r="F276">
        <v>0</v>
      </c>
      <c r="G276">
        <v>0</v>
      </c>
      <c r="H276">
        <f t="shared" si="89"/>
        <v>0.98076923076923073</v>
      </c>
      <c r="I276">
        <f t="shared" si="90"/>
        <v>98.076923076923066</v>
      </c>
    </row>
    <row r="277" spans="1:9" x14ac:dyDescent="0.3">
      <c r="A277">
        <v>15</v>
      </c>
      <c r="B277">
        <v>14</v>
      </c>
      <c r="C277">
        <f t="shared" si="91"/>
        <v>153</v>
      </c>
      <c r="D277">
        <f t="shared" si="92"/>
        <v>3</v>
      </c>
      <c r="E277">
        <v>0</v>
      </c>
      <c r="F277">
        <v>0</v>
      </c>
      <c r="G277">
        <v>0</v>
      </c>
      <c r="H277">
        <f t="shared" si="89"/>
        <v>0.98076923076923073</v>
      </c>
      <c r="I277">
        <f t="shared" si="90"/>
        <v>98.076923076923066</v>
      </c>
    </row>
    <row r="278" spans="1:9" x14ac:dyDescent="0.3">
      <c r="A278">
        <v>15</v>
      </c>
      <c r="B278">
        <v>17</v>
      </c>
      <c r="C278">
        <f t="shared" si="91"/>
        <v>151</v>
      </c>
      <c r="D278">
        <f t="shared" si="92"/>
        <v>5</v>
      </c>
      <c r="E278">
        <v>2</v>
      </c>
      <c r="F278">
        <v>0</v>
      </c>
      <c r="G278">
        <v>0</v>
      </c>
      <c r="H278">
        <f t="shared" si="89"/>
        <v>0.96794871794871795</v>
      </c>
      <c r="I278">
        <f t="shared" si="90"/>
        <v>96.794871794871796</v>
      </c>
    </row>
    <row r="279" spans="1:9" x14ac:dyDescent="0.3">
      <c r="A279">
        <v>15</v>
      </c>
      <c r="B279">
        <v>19</v>
      </c>
      <c r="C279">
        <f t="shared" si="91"/>
        <v>151</v>
      </c>
      <c r="D279">
        <f t="shared" si="92"/>
        <v>5</v>
      </c>
      <c r="E279">
        <v>0</v>
      </c>
      <c r="F279">
        <v>0</v>
      </c>
      <c r="G279">
        <v>0</v>
      </c>
      <c r="H279">
        <f t="shared" si="89"/>
        <v>0.96794871794871795</v>
      </c>
      <c r="I279">
        <f t="shared" si="90"/>
        <v>96.794871794871796</v>
      </c>
    </row>
    <row r="280" spans="1:9" x14ac:dyDescent="0.3">
      <c r="A280">
        <v>15</v>
      </c>
      <c r="B280">
        <v>21</v>
      </c>
      <c r="C280">
        <f t="shared" si="91"/>
        <v>143</v>
      </c>
      <c r="D280">
        <f t="shared" si="92"/>
        <v>13</v>
      </c>
      <c r="E280">
        <v>4</v>
      </c>
      <c r="F280">
        <v>4</v>
      </c>
      <c r="G280">
        <v>0</v>
      </c>
      <c r="H280">
        <f t="shared" si="89"/>
        <v>0.91666666666666663</v>
      </c>
      <c r="I280">
        <f t="shared" si="90"/>
        <v>91.666666666666657</v>
      </c>
    </row>
    <row r="281" spans="1:9" x14ac:dyDescent="0.3">
      <c r="A281">
        <v>15</v>
      </c>
      <c r="B281">
        <v>24</v>
      </c>
      <c r="C281">
        <f t="shared" si="91"/>
        <v>120</v>
      </c>
      <c r="D281">
        <f t="shared" si="92"/>
        <v>36</v>
      </c>
      <c r="E281">
        <v>18</v>
      </c>
      <c r="F281">
        <v>5</v>
      </c>
      <c r="G281">
        <v>0</v>
      </c>
      <c r="H281">
        <f t="shared" si="89"/>
        <v>0.76923076923076927</v>
      </c>
      <c r="I281">
        <f t="shared" si="90"/>
        <v>76.923076923076934</v>
      </c>
    </row>
    <row r="282" spans="1:9" x14ac:dyDescent="0.3">
      <c r="A282">
        <v>15</v>
      </c>
      <c r="B282">
        <v>26</v>
      </c>
      <c r="C282">
        <f t="shared" si="91"/>
        <v>99</v>
      </c>
      <c r="D282">
        <f t="shared" si="92"/>
        <v>57</v>
      </c>
      <c r="E282">
        <v>18</v>
      </c>
      <c r="F282">
        <v>3</v>
      </c>
      <c r="G282">
        <v>0</v>
      </c>
      <c r="H282">
        <f t="shared" si="89"/>
        <v>0.63461538461538458</v>
      </c>
      <c r="I282">
        <f t="shared" si="90"/>
        <v>63.46153846153846</v>
      </c>
    </row>
    <row r="283" spans="1:9" x14ac:dyDescent="0.3">
      <c r="A283">
        <v>15</v>
      </c>
      <c r="B283">
        <v>29</v>
      </c>
      <c r="C283">
        <f t="shared" si="91"/>
        <v>18</v>
      </c>
      <c r="D283">
        <f t="shared" si="92"/>
        <v>138</v>
      </c>
      <c r="E283">
        <v>81</v>
      </c>
      <c r="F283">
        <v>0</v>
      </c>
      <c r="G283">
        <v>0</v>
      </c>
      <c r="H283">
        <f t="shared" si="89"/>
        <v>0.11538461538461539</v>
      </c>
      <c r="I283">
        <f t="shared" si="90"/>
        <v>11.538461538461538</v>
      </c>
    </row>
    <row r="284" spans="1:9" x14ac:dyDescent="0.3">
      <c r="A284">
        <v>15</v>
      </c>
      <c r="B284">
        <v>31</v>
      </c>
      <c r="C284">
        <f t="shared" si="91"/>
        <v>4</v>
      </c>
      <c r="D284">
        <f t="shared" si="92"/>
        <v>152</v>
      </c>
      <c r="E284">
        <v>14</v>
      </c>
      <c r="F284">
        <v>0</v>
      </c>
      <c r="G284">
        <v>0</v>
      </c>
      <c r="H284">
        <f t="shared" si="89"/>
        <v>2.564102564102564E-2</v>
      </c>
      <c r="I284">
        <f t="shared" si="90"/>
        <v>2.5641025641025639</v>
      </c>
    </row>
    <row r="285" spans="1:9" x14ac:dyDescent="0.3">
      <c r="A285">
        <v>15</v>
      </c>
      <c r="B285">
        <v>33</v>
      </c>
      <c r="C285">
        <f t="shared" si="91"/>
        <v>0</v>
      </c>
      <c r="D285">
        <f t="shared" si="92"/>
        <v>156</v>
      </c>
      <c r="E285">
        <v>4</v>
      </c>
      <c r="F285">
        <v>0</v>
      </c>
      <c r="G285">
        <v>0</v>
      </c>
      <c r="H285">
        <f t="shared" si="89"/>
        <v>0</v>
      </c>
      <c r="I285">
        <f t="shared" si="90"/>
        <v>0</v>
      </c>
    </row>
    <row r="286" spans="1:9" x14ac:dyDescent="0.3">
      <c r="A286">
        <v>15</v>
      </c>
      <c r="B286">
        <v>35</v>
      </c>
      <c r="C286">
        <f t="shared" si="91"/>
        <v>0</v>
      </c>
      <c r="D286">
        <f>SUM(E286:F286,D285)</f>
        <v>156</v>
      </c>
      <c r="E286">
        <v>0</v>
      </c>
      <c r="F286">
        <v>0</v>
      </c>
      <c r="G286">
        <v>0</v>
      </c>
      <c r="H286">
        <f t="shared" si="89"/>
        <v>0</v>
      </c>
      <c r="I286">
        <f t="shared" si="90"/>
        <v>0</v>
      </c>
    </row>
    <row r="287" spans="1:9" x14ac:dyDescent="0.3">
      <c r="A287">
        <v>15</v>
      </c>
      <c r="B287">
        <v>38</v>
      </c>
      <c r="C287">
        <f t="shared" si="91"/>
        <v>0</v>
      </c>
      <c r="D287">
        <f t="shared" ref="D287:D289" si="93">SUM(E287:F287,D286)</f>
        <v>156</v>
      </c>
      <c r="E287">
        <v>0</v>
      </c>
      <c r="F287">
        <v>0</v>
      </c>
      <c r="G287">
        <v>0</v>
      </c>
      <c r="H287">
        <f t="shared" si="89"/>
        <v>0</v>
      </c>
      <c r="I287">
        <f t="shared" si="90"/>
        <v>0</v>
      </c>
    </row>
    <row r="288" spans="1:9" x14ac:dyDescent="0.3">
      <c r="A288">
        <v>15</v>
      </c>
      <c r="B288">
        <v>40</v>
      </c>
      <c r="C288">
        <f t="shared" si="91"/>
        <v>0</v>
      </c>
      <c r="D288">
        <f t="shared" si="93"/>
        <v>156</v>
      </c>
      <c r="E288">
        <v>0</v>
      </c>
      <c r="F288">
        <v>0</v>
      </c>
      <c r="G288">
        <v>0</v>
      </c>
      <c r="H288">
        <f t="shared" si="89"/>
        <v>0</v>
      </c>
      <c r="I288">
        <f t="shared" si="90"/>
        <v>0</v>
      </c>
    </row>
    <row r="289" spans="1:9" x14ac:dyDescent="0.3">
      <c r="A289">
        <v>15</v>
      </c>
      <c r="C289">
        <f t="shared" si="91"/>
        <v>0</v>
      </c>
      <c r="D289">
        <f t="shared" si="93"/>
        <v>156</v>
      </c>
      <c r="E289">
        <v>0</v>
      </c>
      <c r="F289">
        <v>0</v>
      </c>
      <c r="G289">
        <v>0</v>
      </c>
      <c r="H289">
        <f t="shared" si="89"/>
        <v>0</v>
      </c>
      <c r="I289">
        <f t="shared" si="90"/>
        <v>0</v>
      </c>
    </row>
    <row r="290" spans="1:9" x14ac:dyDescent="0.3">
      <c r="A290">
        <v>16</v>
      </c>
      <c r="B290">
        <v>0</v>
      </c>
      <c r="C290">
        <v>156</v>
      </c>
      <c r="D290">
        <f t="shared" ref="D290:D293" si="94">SUM(E290:F290)</f>
        <v>0</v>
      </c>
      <c r="E290">
        <v>0</v>
      </c>
      <c r="F290">
        <v>0</v>
      </c>
      <c r="G290">
        <v>0</v>
      </c>
      <c r="H290">
        <f>C290/$C$290</f>
        <v>1</v>
      </c>
      <c r="I290">
        <f>H290*100</f>
        <v>100</v>
      </c>
    </row>
    <row r="291" spans="1:9" x14ac:dyDescent="0.3">
      <c r="A291">
        <v>16</v>
      </c>
      <c r="B291">
        <v>5</v>
      </c>
      <c r="C291">
        <f>$C$290-D291</f>
        <v>156</v>
      </c>
      <c r="D291">
        <f t="shared" si="94"/>
        <v>0</v>
      </c>
      <c r="E291">
        <v>0</v>
      </c>
      <c r="F291">
        <v>0</v>
      </c>
      <c r="G291">
        <v>0</v>
      </c>
      <c r="H291">
        <f t="shared" ref="H291:H307" si="95">C291/$C$290</f>
        <v>1</v>
      </c>
      <c r="I291">
        <f t="shared" ref="I291:I307" si="96">H291*100</f>
        <v>100</v>
      </c>
    </row>
    <row r="292" spans="1:9" x14ac:dyDescent="0.3">
      <c r="A292">
        <v>16</v>
      </c>
      <c r="B292">
        <v>7</v>
      </c>
      <c r="C292">
        <f t="shared" ref="C292:C307" si="97">$C$290-D292</f>
        <v>156</v>
      </c>
      <c r="D292">
        <f t="shared" si="94"/>
        <v>0</v>
      </c>
      <c r="E292">
        <v>0</v>
      </c>
      <c r="F292">
        <v>0</v>
      </c>
      <c r="G292">
        <v>0</v>
      </c>
      <c r="H292">
        <f t="shared" si="95"/>
        <v>1</v>
      </c>
      <c r="I292">
        <f t="shared" si="96"/>
        <v>100</v>
      </c>
    </row>
    <row r="293" spans="1:9" x14ac:dyDescent="0.3">
      <c r="A293">
        <v>16</v>
      </c>
      <c r="B293">
        <v>10</v>
      </c>
      <c r="C293">
        <f t="shared" si="97"/>
        <v>156</v>
      </c>
      <c r="D293">
        <f t="shared" si="94"/>
        <v>0</v>
      </c>
      <c r="E293">
        <v>0</v>
      </c>
      <c r="F293">
        <v>0</v>
      </c>
      <c r="G293">
        <v>0</v>
      </c>
      <c r="H293">
        <f t="shared" si="95"/>
        <v>1</v>
      </c>
      <c r="I293">
        <f t="shared" si="96"/>
        <v>100</v>
      </c>
    </row>
    <row r="294" spans="1:9" x14ac:dyDescent="0.3">
      <c r="A294">
        <v>16</v>
      </c>
      <c r="B294">
        <v>12</v>
      </c>
      <c r="C294">
        <f t="shared" si="97"/>
        <v>154</v>
      </c>
      <c r="D294">
        <f t="shared" ref="D294:D303" si="98">SUM(E294:F294,D293)</f>
        <v>2</v>
      </c>
      <c r="E294">
        <v>2</v>
      </c>
      <c r="F294">
        <v>0</v>
      </c>
      <c r="G294">
        <v>0</v>
      </c>
      <c r="H294">
        <f t="shared" si="95"/>
        <v>0.98717948717948723</v>
      </c>
      <c r="I294">
        <f t="shared" si="96"/>
        <v>98.71794871794873</v>
      </c>
    </row>
    <row r="295" spans="1:9" x14ac:dyDescent="0.3">
      <c r="A295">
        <v>16</v>
      </c>
      <c r="B295">
        <v>14</v>
      </c>
      <c r="C295">
        <f t="shared" si="97"/>
        <v>154</v>
      </c>
      <c r="D295">
        <f t="shared" si="98"/>
        <v>2</v>
      </c>
      <c r="E295">
        <v>0</v>
      </c>
      <c r="F295">
        <v>0</v>
      </c>
      <c r="G295">
        <v>0</v>
      </c>
      <c r="H295">
        <f t="shared" si="95"/>
        <v>0.98717948717948723</v>
      </c>
      <c r="I295">
        <f t="shared" si="96"/>
        <v>98.71794871794873</v>
      </c>
    </row>
    <row r="296" spans="1:9" x14ac:dyDescent="0.3">
      <c r="A296">
        <v>16</v>
      </c>
      <c r="B296">
        <v>17</v>
      </c>
      <c r="C296">
        <f t="shared" si="97"/>
        <v>154</v>
      </c>
      <c r="D296">
        <f t="shared" si="98"/>
        <v>2</v>
      </c>
      <c r="E296">
        <v>0</v>
      </c>
      <c r="F296">
        <v>0</v>
      </c>
      <c r="G296">
        <v>0</v>
      </c>
      <c r="H296">
        <f t="shared" si="95"/>
        <v>0.98717948717948723</v>
      </c>
      <c r="I296">
        <f t="shared" si="96"/>
        <v>98.71794871794873</v>
      </c>
    </row>
    <row r="297" spans="1:9" x14ac:dyDescent="0.3">
      <c r="A297">
        <v>16</v>
      </c>
      <c r="B297">
        <v>19</v>
      </c>
      <c r="C297">
        <f t="shared" si="97"/>
        <v>148</v>
      </c>
      <c r="D297">
        <f t="shared" si="98"/>
        <v>8</v>
      </c>
      <c r="E297">
        <v>4</v>
      </c>
      <c r="F297">
        <v>2</v>
      </c>
      <c r="G297">
        <v>0</v>
      </c>
      <c r="H297">
        <f t="shared" si="95"/>
        <v>0.94871794871794868</v>
      </c>
      <c r="I297">
        <f t="shared" si="96"/>
        <v>94.871794871794862</v>
      </c>
    </row>
    <row r="298" spans="1:9" x14ac:dyDescent="0.3">
      <c r="A298">
        <v>16</v>
      </c>
      <c r="B298">
        <v>21</v>
      </c>
      <c r="C298">
        <f t="shared" si="97"/>
        <v>136</v>
      </c>
      <c r="D298">
        <f t="shared" si="98"/>
        <v>20</v>
      </c>
      <c r="E298">
        <v>4</v>
      </c>
      <c r="F298">
        <v>8</v>
      </c>
      <c r="G298">
        <v>0</v>
      </c>
      <c r="H298">
        <f t="shared" si="95"/>
        <v>0.87179487179487181</v>
      </c>
      <c r="I298">
        <f t="shared" si="96"/>
        <v>87.179487179487182</v>
      </c>
    </row>
    <row r="299" spans="1:9" x14ac:dyDescent="0.3">
      <c r="A299">
        <v>16</v>
      </c>
      <c r="B299">
        <v>24</v>
      </c>
      <c r="C299">
        <f t="shared" si="97"/>
        <v>98</v>
      </c>
      <c r="D299">
        <f t="shared" si="98"/>
        <v>58</v>
      </c>
      <c r="E299">
        <v>10</v>
      </c>
      <c r="F299">
        <v>28</v>
      </c>
      <c r="G299">
        <v>0</v>
      </c>
      <c r="H299">
        <f t="shared" si="95"/>
        <v>0.62820512820512819</v>
      </c>
      <c r="I299">
        <f t="shared" si="96"/>
        <v>62.820512820512818</v>
      </c>
    </row>
    <row r="300" spans="1:9" x14ac:dyDescent="0.3">
      <c r="A300">
        <v>16</v>
      </c>
      <c r="B300">
        <v>26</v>
      </c>
      <c r="C300">
        <f t="shared" si="97"/>
        <v>79</v>
      </c>
      <c r="D300">
        <f t="shared" si="98"/>
        <v>77</v>
      </c>
      <c r="E300">
        <v>11</v>
      </c>
      <c r="F300">
        <v>8</v>
      </c>
      <c r="G300">
        <v>0</v>
      </c>
      <c r="H300">
        <f t="shared" si="95"/>
        <v>0.50641025641025639</v>
      </c>
      <c r="I300">
        <f t="shared" si="96"/>
        <v>50.641025641025635</v>
      </c>
    </row>
    <row r="301" spans="1:9" x14ac:dyDescent="0.3">
      <c r="A301">
        <v>16</v>
      </c>
      <c r="B301">
        <v>29</v>
      </c>
      <c r="C301">
        <f t="shared" si="97"/>
        <v>27</v>
      </c>
      <c r="D301">
        <f t="shared" si="98"/>
        <v>129</v>
      </c>
      <c r="E301">
        <v>52</v>
      </c>
      <c r="F301">
        <v>0</v>
      </c>
      <c r="G301">
        <v>0</v>
      </c>
      <c r="H301">
        <f t="shared" si="95"/>
        <v>0.17307692307692307</v>
      </c>
      <c r="I301">
        <f t="shared" si="96"/>
        <v>17.307692307692307</v>
      </c>
    </row>
    <row r="302" spans="1:9" x14ac:dyDescent="0.3">
      <c r="A302">
        <v>16</v>
      </c>
      <c r="B302">
        <v>31</v>
      </c>
      <c r="C302">
        <f t="shared" si="97"/>
        <v>18</v>
      </c>
      <c r="D302">
        <f t="shared" si="98"/>
        <v>138</v>
      </c>
      <c r="E302">
        <v>9</v>
      </c>
      <c r="F302">
        <v>0</v>
      </c>
      <c r="G302">
        <v>0</v>
      </c>
      <c r="H302">
        <f t="shared" si="95"/>
        <v>0.11538461538461539</v>
      </c>
      <c r="I302">
        <f t="shared" si="96"/>
        <v>11.538461538461538</v>
      </c>
    </row>
    <row r="303" spans="1:9" x14ac:dyDescent="0.3">
      <c r="A303">
        <v>16</v>
      </c>
      <c r="B303">
        <v>33</v>
      </c>
      <c r="C303">
        <f t="shared" si="97"/>
        <v>7</v>
      </c>
      <c r="D303">
        <f t="shared" si="98"/>
        <v>149</v>
      </c>
      <c r="E303">
        <v>11</v>
      </c>
      <c r="F303">
        <v>0</v>
      </c>
      <c r="G303">
        <v>0</v>
      </c>
      <c r="H303">
        <f t="shared" si="95"/>
        <v>4.4871794871794872E-2</v>
      </c>
      <c r="I303">
        <f t="shared" si="96"/>
        <v>4.4871794871794872</v>
      </c>
    </row>
    <row r="304" spans="1:9" x14ac:dyDescent="0.3">
      <c r="A304">
        <v>16</v>
      </c>
      <c r="B304">
        <v>35</v>
      </c>
      <c r="C304">
        <f t="shared" si="97"/>
        <v>2</v>
      </c>
      <c r="D304">
        <f>SUM(E304:F304,D303)</f>
        <v>154</v>
      </c>
      <c r="E304">
        <v>5</v>
      </c>
      <c r="F304">
        <v>0</v>
      </c>
      <c r="G304">
        <v>0</v>
      </c>
      <c r="H304">
        <f t="shared" si="95"/>
        <v>1.282051282051282E-2</v>
      </c>
      <c r="I304">
        <f t="shared" si="96"/>
        <v>1.2820512820512819</v>
      </c>
    </row>
    <row r="305" spans="1:9" x14ac:dyDescent="0.3">
      <c r="A305">
        <v>16</v>
      </c>
      <c r="B305">
        <v>38</v>
      </c>
      <c r="C305">
        <f t="shared" si="97"/>
        <v>1</v>
      </c>
      <c r="D305">
        <f t="shared" ref="D305:D307" si="99">SUM(E305:F305,D304)</f>
        <v>155</v>
      </c>
      <c r="E305">
        <v>1</v>
      </c>
      <c r="F305">
        <v>0</v>
      </c>
      <c r="G305">
        <v>0</v>
      </c>
      <c r="H305">
        <f t="shared" si="95"/>
        <v>6.41025641025641E-3</v>
      </c>
      <c r="I305">
        <f t="shared" si="96"/>
        <v>0.64102564102564097</v>
      </c>
    </row>
    <row r="306" spans="1:9" x14ac:dyDescent="0.3">
      <c r="A306">
        <v>16</v>
      </c>
      <c r="B306">
        <v>40</v>
      </c>
      <c r="C306">
        <f t="shared" si="97"/>
        <v>1</v>
      </c>
      <c r="D306">
        <f t="shared" si="99"/>
        <v>155</v>
      </c>
      <c r="E306">
        <v>0</v>
      </c>
      <c r="F306">
        <v>0</v>
      </c>
      <c r="G306">
        <v>0</v>
      </c>
      <c r="H306">
        <f t="shared" si="95"/>
        <v>6.41025641025641E-3</v>
      </c>
      <c r="I306">
        <f t="shared" si="96"/>
        <v>0.64102564102564097</v>
      </c>
    </row>
    <row r="307" spans="1:9" x14ac:dyDescent="0.3">
      <c r="A307">
        <v>16</v>
      </c>
      <c r="B307">
        <v>42</v>
      </c>
      <c r="C307">
        <f t="shared" si="97"/>
        <v>0</v>
      </c>
      <c r="D307">
        <f t="shared" si="99"/>
        <v>156</v>
      </c>
      <c r="E307">
        <v>1</v>
      </c>
      <c r="F307">
        <v>0</v>
      </c>
      <c r="G307">
        <v>0</v>
      </c>
      <c r="H307">
        <f t="shared" si="95"/>
        <v>0</v>
      </c>
      <c r="I307">
        <f t="shared" si="96"/>
        <v>0</v>
      </c>
    </row>
    <row r="308" spans="1:9" x14ac:dyDescent="0.3">
      <c r="A308">
        <v>17</v>
      </c>
      <c r="B308">
        <v>0</v>
      </c>
      <c r="C308">
        <v>134</v>
      </c>
      <c r="D308">
        <f t="shared" ref="D308:D311" si="100">SUM(E308:F308)</f>
        <v>0</v>
      </c>
      <c r="E308">
        <v>0</v>
      </c>
      <c r="F308">
        <v>0</v>
      </c>
      <c r="G308">
        <v>0</v>
      </c>
      <c r="H308">
        <f>C308/$C$308</f>
        <v>1</v>
      </c>
      <c r="I308">
        <f>H308*100</f>
        <v>100</v>
      </c>
    </row>
    <row r="309" spans="1:9" x14ac:dyDescent="0.3">
      <c r="A309">
        <v>17</v>
      </c>
      <c r="B309">
        <v>5</v>
      </c>
      <c r="C309">
        <f>$C$308-D309</f>
        <v>134</v>
      </c>
      <c r="D309">
        <f t="shared" si="100"/>
        <v>0</v>
      </c>
      <c r="E309">
        <v>0</v>
      </c>
      <c r="F309">
        <v>0</v>
      </c>
      <c r="G309">
        <v>0</v>
      </c>
      <c r="H309">
        <f t="shared" ref="H309:H325" si="101">C309/$C$308</f>
        <v>1</v>
      </c>
      <c r="I309">
        <f t="shared" ref="I309:I325" si="102">H309*100</f>
        <v>100</v>
      </c>
    </row>
    <row r="310" spans="1:9" x14ac:dyDescent="0.3">
      <c r="A310">
        <v>17</v>
      </c>
      <c r="B310">
        <v>7</v>
      </c>
      <c r="C310">
        <f t="shared" ref="C310:C325" si="103">$C$308-D310</f>
        <v>134</v>
      </c>
      <c r="D310">
        <f t="shared" si="100"/>
        <v>0</v>
      </c>
      <c r="E310">
        <v>0</v>
      </c>
      <c r="F310">
        <v>0</v>
      </c>
      <c r="G310">
        <v>0</v>
      </c>
      <c r="H310">
        <f t="shared" si="101"/>
        <v>1</v>
      </c>
      <c r="I310">
        <f t="shared" si="102"/>
        <v>100</v>
      </c>
    </row>
    <row r="311" spans="1:9" x14ac:dyDescent="0.3">
      <c r="A311">
        <v>17</v>
      </c>
      <c r="B311">
        <v>10</v>
      </c>
      <c r="C311">
        <f t="shared" si="103"/>
        <v>134</v>
      </c>
      <c r="D311">
        <f t="shared" si="100"/>
        <v>0</v>
      </c>
      <c r="E311">
        <v>0</v>
      </c>
      <c r="F311">
        <v>0</v>
      </c>
      <c r="G311">
        <v>0</v>
      </c>
      <c r="H311">
        <f t="shared" si="101"/>
        <v>1</v>
      </c>
      <c r="I311">
        <f t="shared" si="102"/>
        <v>100</v>
      </c>
    </row>
    <row r="312" spans="1:9" x14ac:dyDescent="0.3">
      <c r="A312">
        <v>17</v>
      </c>
      <c r="B312">
        <v>12</v>
      </c>
      <c r="C312">
        <f t="shared" si="103"/>
        <v>132</v>
      </c>
      <c r="D312">
        <f t="shared" ref="D312:D321" si="104">SUM(E312:F312,D311)</f>
        <v>2</v>
      </c>
      <c r="E312">
        <v>2</v>
      </c>
      <c r="F312">
        <v>0</v>
      </c>
      <c r="G312">
        <v>0</v>
      </c>
      <c r="H312">
        <f t="shared" si="101"/>
        <v>0.9850746268656716</v>
      </c>
      <c r="I312">
        <f t="shared" si="102"/>
        <v>98.507462686567166</v>
      </c>
    </row>
    <row r="313" spans="1:9" x14ac:dyDescent="0.3">
      <c r="A313">
        <v>17</v>
      </c>
      <c r="B313">
        <v>14</v>
      </c>
      <c r="C313">
        <f t="shared" si="103"/>
        <v>132</v>
      </c>
      <c r="D313">
        <f t="shared" si="104"/>
        <v>2</v>
      </c>
      <c r="E313">
        <v>0</v>
      </c>
      <c r="F313">
        <v>0</v>
      </c>
      <c r="G313">
        <v>0</v>
      </c>
      <c r="H313">
        <f t="shared" si="101"/>
        <v>0.9850746268656716</v>
      </c>
      <c r="I313">
        <f t="shared" si="102"/>
        <v>98.507462686567166</v>
      </c>
    </row>
    <row r="314" spans="1:9" x14ac:dyDescent="0.3">
      <c r="A314">
        <v>17</v>
      </c>
      <c r="B314">
        <v>17</v>
      </c>
      <c r="C314">
        <f t="shared" si="103"/>
        <v>132</v>
      </c>
      <c r="D314">
        <f t="shared" si="104"/>
        <v>2</v>
      </c>
      <c r="E314">
        <v>0</v>
      </c>
      <c r="F314">
        <v>0</v>
      </c>
      <c r="G314">
        <v>0</v>
      </c>
      <c r="H314">
        <f t="shared" si="101"/>
        <v>0.9850746268656716</v>
      </c>
      <c r="I314">
        <f t="shared" si="102"/>
        <v>98.507462686567166</v>
      </c>
    </row>
    <row r="315" spans="1:9" x14ac:dyDescent="0.3">
      <c r="A315">
        <v>17</v>
      </c>
      <c r="B315">
        <v>19</v>
      </c>
      <c r="C315">
        <f t="shared" si="103"/>
        <v>124</v>
      </c>
      <c r="D315">
        <f t="shared" si="104"/>
        <v>10</v>
      </c>
      <c r="E315">
        <v>4</v>
      </c>
      <c r="F315">
        <v>4</v>
      </c>
      <c r="G315">
        <v>0</v>
      </c>
      <c r="H315">
        <f t="shared" si="101"/>
        <v>0.92537313432835822</v>
      </c>
      <c r="I315">
        <f t="shared" si="102"/>
        <v>92.537313432835816</v>
      </c>
    </row>
    <row r="316" spans="1:9" x14ac:dyDescent="0.3">
      <c r="A316">
        <v>17</v>
      </c>
      <c r="B316">
        <v>21</v>
      </c>
      <c r="C316">
        <f t="shared" si="103"/>
        <v>109</v>
      </c>
      <c r="D316">
        <f t="shared" si="104"/>
        <v>25</v>
      </c>
      <c r="E316">
        <v>5</v>
      </c>
      <c r="F316">
        <v>10</v>
      </c>
      <c r="G316">
        <v>0</v>
      </c>
      <c r="H316">
        <f t="shared" si="101"/>
        <v>0.81343283582089554</v>
      </c>
      <c r="I316">
        <f t="shared" si="102"/>
        <v>81.343283582089555</v>
      </c>
    </row>
    <row r="317" spans="1:9" x14ac:dyDescent="0.3">
      <c r="A317">
        <v>17</v>
      </c>
      <c r="B317">
        <v>24</v>
      </c>
      <c r="C317">
        <f t="shared" si="103"/>
        <v>90</v>
      </c>
      <c r="D317">
        <f t="shared" si="104"/>
        <v>44</v>
      </c>
      <c r="E317">
        <v>10</v>
      </c>
      <c r="F317">
        <v>9</v>
      </c>
      <c r="G317">
        <v>0</v>
      </c>
      <c r="H317">
        <f t="shared" si="101"/>
        <v>0.67164179104477617</v>
      </c>
      <c r="I317">
        <f t="shared" si="102"/>
        <v>67.164179104477611</v>
      </c>
    </row>
    <row r="318" spans="1:9" x14ac:dyDescent="0.3">
      <c r="A318">
        <v>17</v>
      </c>
      <c r="B318">
        <v>26</v>
      </c>
      <c r="C318">
        <f t="shared" si="103"/>
        <v>70</v>
      </c>
      <c r="D318">
        <f t="shared" si="104"/>
        <v>64</v>
      </c>
      <c r="E318">
        <v>15</v>
      </c>
      <c r="F318">
        <v>5</v>
      </c>
      <c r="G318">
        <v>0</v>
      </c>
      <c r="H318">
        <f t="shared" si="101"/>
        <v>0.52238805970149249</v>
      </c>
      <c r="I318">
        <f t="shared" si="102"/>
        <v>52.238805970149251</v>
      </c>
    </row>
    <row r="319" spans="1:9" x14ac:dyDescent="0.3">
      <c r="A319">
        <v>17</v>
      </c>
      <c r="B319">
        <v>29</v>
      </c>
      <c r="C319">
        <f t="shared" si="103"/>
        <v>34</v>
      </c>
      <c r="D319">
        <f t="shared" si="104"/>
        <v>100</v>
      </c>
      <c r="E319">
        <v>36</v>
      </c>
      <c r="F319">
        <v>0</v>
      </c>
      <c r="G319">
        <v>0</v>
      </c>
      <c r="H319">
        <f t="shared" si="101"/>
        <v>0.2537313432835821</v>
      </c>
      <c r="I319">
        <f t="shared" si="102"/>
        <v>25.373134328358208</v>
      </c>
    </row>
    <row r="320" spans="1:9" x14ac:dyDescent="0.3">
      <c r="A320">
        <v>17</v>
      </c>
      <c r="B320">
        <v>31</v>
      </c>
      <c r="C320">
        <f t="shared" si="103"/>
        <v>23</v>
      </c>
      <c r="D320">
        <f t="shared" si="104"/>
        <v>111</v>
      </c>
      <c r="E320">
        <v>11</v>
      </c>
      <c r="F320">
        <v>0</v>
      </c>
      <c r="G320">
        <v>0</v>
      </c>
      <c r="H320">
        <f t="shared" si="101"/>
        <v>0.17164179104477612</v>
      </c>
      <c r="I320">
        <f t="shared" si="102"/>
        <v>17.164179104477611</v>
      </c>
    </row>
    <row r="321" spans="1:9" x14ac:dyDescent="0.3">
      <c r="A321">
        <v>17</v>
      </c>
      <c r="B321">
        <v>33</v>
      </c>
      <c r="C321">
        <f t="shared" si="103"/>
        <v>3</v>
      </c>
      <c r="D321">
        <f t="shared" si="104"/>
        <v>131</v>
      </c>
      <c r="E321">
        <v>20</v>
      </c>
      <c r="F321">
        <v>0</v>
      </c>
      <c r="G321">
        <v>0</v>
      </c>
      <c r="H321">
        <f t="shared" si="101"/>
        <v>2.2388059701492536E-2</v>
      </c>
      <c r="I321">
        <f t="shared" si="102"/>
        <v>2.2388059701492535</v>
      </c>
    </row>
    <row r="322" spans="1:9" x14ac:dyDescent="0.3">
      <c r="A322">
        <v>17</v>
      </c>
      <c r="B322">
        <v>35</v>
      </c>
      <c r="C322">
        <f t="shared" si="103"/>
        <v>1</v>
      </c>
      <c r="D322">
        <f>SUM(E322:F322,D321)</f>
        <v>133</v>
      </c>
      <c r="E322">
        <v>2</v>
      </c>
      <c r="F322">
        <v>0</v>
      </c>
      <c r="G322">
        <v>0</v>
      </c>
      <c r="H322">
        <f t="shared" si="101"/>
        <v>7.462686567164179E-3</v>
      </c>
      <c r="I322">
        <f t="shared" si="102"/>
        <v>0.74626865671641784</v>
      </c>
    </row>
    <row r="323" spans="1:9" x14ac:dyDescent="0.3">
      <c r="A323">
        <v>17</v>
      </c>
      <c r="B323">
        <v>38</v>
      </c>
      <c r="C323">
        <f t="shared" si="103"/>
        <v>1</v>
      </c>
      <c r="D323">
        <f t="shared" ref="D323:D325" si="105">SUM(E323:F323,D322)</f>
        <v>133</v>
      </c>
      <c r="E323">
        <v>0</v>
      </c>
      <c r="F323">
        <v>0</v>
      </c>
      <c r="G323">
        <v>0</v>
      </c>
      <c r="H323">
        <f t="shared" si="101"/>
        <v>7.462686567164179E-3</v>
      </c>
      <c r="I323">
        <f t="shared" si="102"/>
        <v>0.74626865671641784</v>
      </c>
    </row>
    <row r="324" spans="1:9" x14ac:dyDescent="0.3">
      <c r="A324">
        <v>17</v>
      </c>
      <c r="B324">
        <v>40</v>
      </c>
      <c r="C324">
        <f t="shared" si="103"/>
        <v>0</v>
      </c>
      <c r="D324">
        <f t="shared" si="105"/>
        <v>134</v>
      </c>
      <c r="E324">
        <v>1</v>
      </c>
      <c r="F324">
        <v>0</v>
      </c>
      <c r="G324">
        <v>0</v>
      </c>
      <c r="H324">
        <f t="shared" si="101"/>
        <v>0</v>
      </c>
      <c r="I324">
        <f t="shared" si="102"/>
        <v>0</v>
      </c>
    </row>
    <row r="325" spans="1:9" x14ac:dyDescent="0.3">
      <c r="A325">
        <v>17</v>
      </c>
      <c r="C325">
        <f t="shared" si="103"/>
        <v>0</v>
      </c>
      <c r="D325">
        <f t="shared" si="105"/>
        <v>134</v>
      </c>
      <c r="E325">
        <v>0</v>
      </c>
      <c r="F325">
        <v>0</v>
      </c>
      <c r="G325">
        <v>0</v>
      </c>
      <c r="H325">
        <f t="shared" si="101"/>
        <v>0</v>
      </c>
      <c r="I325">
        <f t="shared" si="102"/>
        <v>0</v>
      </c>
    </row>
    <row r="326" spans="1:9" x14ac:dyDescent="0.3">
      <c r="A326">
        <v>18</v>
      </c>
      <c r="B326">
        <v>0</v>
      </c>
      <c r="C326">
        <v>233</v>
      </c>
      <c r="D326">
        <f t="shared" ref="D326:D329" si="106">SUM(E326:F326)</f>
        <v>0</v>
      </c>
      <c r="E326">
        <v>0</v>
      </c>
      <c r="F326">
        <v>0</v>
      </c>
      <c r="G326">
        <v>0</v>
      </c>
      <c r="H326">
        <f>C326/$C$326</f>
        <v>1</v>
      </c>
      <c r="I326">
        <f>H326*100</f>
        <v>100</v>
      </c>
    </row>
    <row r="327" spans="1:9" x14ac:dyDescent="0.3">
      <c r="A327">
        <v>18</v>
      </c>
      <c r="B327">
        <v>5</v>
      </c>
      <c r="C327">
        <f>$C$326-D327</f>
        <v>233</v>
      </c>
      <c r="D327">
        <f t="shared" si="106"/>
        <v>0</v>
      </c>
      <c r="E327">
        <v>0</v>
      </c>
      <c r="F327">
        <v>0</v>
      </c>
      <c r="G327">
        <v>0</v>
      </c>
      <c r="H327">
        <f t="shared" ref="H327:H344" si="107">C327/$C$326</f>
        <v>1</v>
      </c>
      <c r="I327">
        <f t="shared" ref="I327:I344" si="108">H327*100</f>
        <v>100</v>
      </c>
    </row>
    <row r="328" spans="1:9" x14ac:dyDescent="0.3">
      <c r="A328">
        <v>18</v>
      </c>
      <c r="B328">
        <v>7</v>
      </c>
      <c r="C328">
        <f t="shared" ref="C328:C344" si="109">$C$326-D328</f>
        <v>233</v>
      </c>
      <c r="D328">
        <f t="shared" si="106"/>
        <v>0</v>
      </c>
      <c r="E328">
        <v>0</v>
      </c>
      <c r="F328">
        <v>0</v>
      </c>
      <c r="G328">
        <v>0</v>
      </c>
      <c r="H328">
        <f t="shared" si="107"/>
        <v>1</v>
      </c>
      <c r="I328">
        <f t="shared" si="108"/>
        <v>100</v>
      </c>
    </row>
    <row r="329" spans="1:9" x14ac:dyDescent="0.3">
      <c r="A329">
        <v>18</v>
      </c>
      <c r="B329">
        <v>10</v>
      </c>
      <c r="C329">
        <f t="shared" si="109"/>
        <v>233</v>
      </c>
      <c r="D329">
        <f t="shared" si="106"/>
        <v>0</v>
      </c>
      <c r="E329">
        <v>0</v>
      </c>
      <c r="F329">
        <v>0</v>
      </c>
      <c r="G329">
        <v>0</v>
      </c>
      <c r="H329">
        <f t="shared" si="107"/>
        <v>1</v>
      </c>
      <c r="I329">
        <f t="shared" si="108"/>
        <v>100</v>
      </c>
    </row>
    <row r="330" spans="1:9" x14ac:dyDescent="0.3">
      <c r="A330">
        <v>18</v>
      </c>
      <c r="B330">
        <v>12</v>
      </c>
      <c r="C330">
        <f t="shared" si="109"/>
        <v>233</v>
      </c>
      <c r="D330">
        <f t="shared" ref="D330:D339" si="110">SUM(E330:F330,D329)</f>
        <v>0</v>
      </c>
      <c r="E330">
        <v>0</v>
      </c>
      <c r="F330">
        <v>0</v>
      </c>
      <c r="G330">
        <v>0</v>
      </c>
      <c r="H330">
        <f t="shared" si="107"/>
        <v>1</v>
      </c>
      <c r="I330">
        <f t="shared" si="108"/>
        <v>100</v>
      </c>
    </row>
    <row r="331" spans="1:9" x14ac:dyDescent="0.3">
      <c r="A331">
        <v>18</v>
      </c>
      <c r="B331">
        <v>14</v>
      </c>
      <c r="C331">
        <f t="shared" si="109"/>
        <v>232</v>
      </c>
      <c r="D331">
        <f t="shared" si="110"/>
        <v>1</v>
      </c>
      <c r="E331">
        <v>1</v>
      </c>
      <c r="F331">
        <v>0</v>
      </c>
      <c r="G331">
        <v>0</v>
      </c>
      <c r="H331">
        <f t="shared" si="107"/>
        <v>0.99570815450643779</v>
      </c>
      <c r="I331">
        <f t="shared" si="108"/>
        <v>99.570815450643778</v>
      </c>
    </row>
    <row r="332" spans="1:9" x14ac:dyDescent="0.3">
      <c r="A332">
        <v>18</v>
      </c>
      <c r="B332">
        <v>17</v>
      </c>
      <c r="C332">
        <f t="shared" si="109"/>
        <v>221</v>
      </c>
      <c r="D332">
        <f t="shared" si="110"/>
        <v>12</v>
      </c>
      <c r="E332">
        <v>10</v>
      </c>
      <c r="F332">
        <v>1</v>
      </c>
      <c r="G332">
        <v>0</v>
      </c>
      <c r="H332">
        <f t="shared" si="107"/>
        <v>0.94849785407725318</v>
      </c>
      <c r="I332">
        <f t="shared" si="108"/>
        <v>94.849785407725321</v>
      </c>
    </row>
    <row r="333" spans="1:9" x14ac:dyDescent="0.3">
      <c r="A333">
        <v>18</v>
      </c>
      <c r="B333">
        <v>19</v>
      </c>
      <c r="C333">
        <f t="shared" si="109"/>
        <v>219</v>
      </c>
      <c r="D333">
        <f t="shared" si="110"/>
        <v>14</v>
      </c>
      <c r="E333">
        <v>1</v>
      </c>
      <c r="F333">
        <v>1</v>
      </c>
      <c r="G333">
        <v>0</v>
      </c>
      <c r="H333">
        <f t="shared" si="107"/>
        <v>0.93991416309012876</v>
      </c>
      <c r="I333">
        <f t="shared" si="108"/>
        <v>93.991416309012877</v>
      </c>
    </row>
    <row r="334" spans="1:9" x14ac:dyDescent="0.3">
      <c r="A334">
        <v>18</v>
      </c>
      <c r="B334">
        <v>21</v>
      </c>
      <c r="C334">
        <f t="shared" si="109"/>
        <v>212</v>
      </c>
      <c r="D334">
        <f t="shared" si="110"/>
        <v>21</v>
      </c>
      <c r="E334">
        <v>3</v>
      </c>
      <c r="F334">
        <v>4</v>
      </c>
      <c r="G334">
        <v>0</v>
      </c>
      <c r="H334">
        <f t="shared" si="107"/>
        <v>0.90987124463519309</v>
      </c>
      <c r="I334">
        <f t="shared" si="108"/>
        <v>90.987124463519308</v>
      </c>
    </row>
    <row r="335" spans="1:9" x14ac:dyDescent="0.3">
      <c r="A335">
        <v>18</v>
      </c>
      <c r="B335">
        <v>24</v>
      </c>
      <c r="C335">
        <f t="shared" si="109"/>
        <v>180</v>
      </c>
      <c r="D335">
        <f t="shared" si="110"/>
        <v>53</v>
      </c>
      <c r="E335">
        <v>24</v>
      </c>
      <c r="F335">
        <v>8</v>
      </c>
      <c r="G335">
        <v>0</v>
      </c>
      <c r="H335">
        <f t="shared" si="107"/>
        <v>0.77253218884120167</v>
      </c>
      <c r="I335">
        <f t="shared" si="108"/>
        <v>77.253218884120173</v>
      </c>
    </row>
    <row r="336" spans="1:9" x14ac:dyDescent="0.3">
      <c r="A336">
        <v>18</v>
      </c>
      <c r="B336">
        <v>26</v>
      </c>
      <c r="C336">
        <f t="shared" si="109"/>
        <v>136</v>
      </c>
      <c r="D336">
        <f t="shared" si="110"/>
        <v>97</v>
      </c>
      <c r="E336">
        <v>39</v>
      </c>
      <c r="F336">
        <v>5</v>
      </c>
      <c r="G336">
        <v>0</v>
      </c>
      <c r="H336">
        <f t="shared" si="107"/>
        <v>0.58369098712446355</v>
      </c>
      <c r="I336">
        <f t="shared" si="108"/>
        <v>58.369098712446352</v>
      </c>
    </row>
    <row r="337" spans="1:9" x14ac:dyDescent="0.3">
      <c r="A337">
        <v>18</v>
      </c>
      <c r="B337">
        <v>29</v>
      </c>
      <c r="C337">
        <f t="shared" si="109"/>
        <v>72</v>
      </c>
      <c r="D337">
        <f t="shared" si="110"/>
        <v>161</v>
      </c>
      <c r="E337">
        <v>62</v>
      </c>
      <c r="F337">
        <v>2</v>
      </c>
      <c r="G337">
        <v>0</v>
      </c>
      <c r="H337">
        <f t="shared" si="107"/>
        <v>0.30901287553648071</v>
      </c>
      <c r="I337">
        <f t="shared" si="108"/>
        <v>30.901287553648071</v>
      </c>
    </row>
    <row r="338" spans="1:9" x14ac:dyDescent="0.3">
      <c r="A338">
        <v>18</v>
      </c>
      <c r="B338">
        <v>31</v>
      </c>
      <c r="C338">
        <f t="shared" si="109"/>
        <v>59</v>
      </c>
      <c r="D338">
        <f t="shared" si="110"/>
        <v>174</v>
      </c>
      <c r="E338">
        <v>13</v>
      </c>
      <c r="F338">
        <v>0</v>
      </c>
      <c r="G338">
        <v>0</v>
      </c>
      <c r="H338">
        <f t="shared" si="107"/>
        <v>0.25321888412017168</v>
      </c>
      <c r="I338">
        <f t="shared" si="108"/>
        <v>25.321888412017167</v>
      </c>
    </row>
    <row r="339" spans="1:9" x14ac:dyDescent="0.3">
      <c r="A339">
        <v>18</v>
      </c>
      <c r="B339">
        <v>33</v>
      </c>
      <c r="C339">
        <f t="shared" si="109"/>
        <v>36</v>
      </c>
      <c r="D339">
        <f t="shared" si="110"/>
        <v>197</v>
      </c>
      <c r="E339">
        <v>23</v>
      </c>
      <c r="F339">
        <v>0</v>
      </c>
      <c r="G339">
        <v>0</v>
      </c>
      <c r="H339">
        <f t="shared" si="107"/>
        <v>0.15450643776824036</v>
      </c>
      <c r="I339">
        <f t="shared" si="108"/>
        <v>15.450643776824036</v>
      </c>
    </row>
    <row r="340" spans="1:9" x14ac:dyDescent="0.3">
      <c r="A340">
        <v>18</v>
      </c>
      <c r="B340">
        <v>35</v>
      </c>
      <c r="C340">
        <f t="shared" si="109"/>
        <v>27</v>
      </c>
      <c r="D340">
        <f>SUM(E340:F340,D339)</f>
        <v>206</v>
      </c>
      <c r="E340">
        <v>9</v>
      </c>
      <c r="F340">
        <v>0</v>
      </c>
      <c r="G340">
        <v>0</v>
      </c>
      <c r="H340">
        <f t="shared" si="107"/>
        <v>0.11587982832618025</v>
      </c>
      <c r="I340">
        <f t="shared" si="108"/>
        <v>11.587982832618025</v>
      </c>
    </row>
    <row r="341" spans="1:9" x14ac:dyDescent="0.3">
      <c r="A341">
        <v>18</v>
      </c>
      <c r="B341">
        <v>38</v>
      </c>
      <c r="C341">
        <f t="shared" si="109"/>
        <v>15</v>
      </c>
      <c r="D341">
        <f t="shared" ref="D341:D344" si="111">SUM(E341:F341,D340)</f>
        <v>218</v>
      </c>
      <c r="E341">
        <v>12</v>
      </c>
      <c r="F341">
        <v>0</v>
      </c>
      <c r="G341">
        <v>0</v>
      </c>
      <c r="H341">
        <f t="shared" si="107"/>
        <v>6.4377682403433473E-2</v>
      </c>
      <c r="I341">
        <f t="shared" si="108"/>
        <v>6.4377682403433472</v>
      </c>
    </row>
    <row r="342" spans="1:9" x14ac:dyDescent="0.3">
      <c r="A342">
        <v>18</v>
      </c>
      <c r="B342">
        <v>40</v>
      </c>
      <c r="C342">
        <f t="shared" si="109"/>
        <v>7</v>
      </c>
      <c r="D342">
        <f t="shared" si="111"/>
        <v>226</v>
      </c>
      <c r="E342">
        <v>8</v>
      </c>
      <c r="F342">
        <v>0</v>
      </c>
      <c r="G342">
        <v>0</v>
      </c>
      <c r="H342">
        <f t="shared" si="107"/>
        <v>3.0042918454935622E-2</v>
      </c>
      <c r="I342">
        <f t="shared" si="108"/>
        <v>3.0042918454935621</v>
      </c>
    </row>
    <row r="343" spans="1:9" x14ac:dyDescent="0.3">
      <c r="A343">
        <v>18</v>
      </c>
      <c r="B343">
        <v>42</v>
      </c>
      <c r="C343">
        <f t="shared" si="109"/>
        <v>7</v>
      </c>
      <c r="D343">
        <f t="shared" si="111"/>
        <v>226</v>
      </c>
      <c r="E343">
        <v>0</v>
      </c>
      <c r="F343">
        <v>0</v>
      </c>
      <c r="G343">
        <v>0</v>
      </c>
      <c r="H343">
        <f t="shared" si="107"/>
        <v>3.0042918454935622E-2</v>
      </c>
      <c r="I343">
        <f t="shared" si="108"/>
        <v>3.0042918454935621</v>
      </c>
    </row>
    <row r="344" spans="1:9" x14ac:dyDescent="0.3">
      <c r="A344">
        <v>18</v>
      </c>
      <c r="B344">
        <v>45</v>
      </c>
      <c r="C344">
        <f t="shared" si="109"/>
        <v>0</v>
      </c>
      <c r="D344">
        <f t="shared" si="111"/>
        <v>233</v>
      </c>
      <c r="E344">
        <v>7</v>
      </c>
      <c r="F344">
        <v>0</v>
      </c>
      <c r="G344">
        <v>0</v>
      </c>
      <c r="H344">
        <f t="shared" si="107"/>
        <v>0</v>
      </c>
      <c r="I344">
        <f t="shared" si="108"/>
        <v>0</v>
      </c>
    </row>
    <row r="345" spans="1:9" x14ac:dyDescent="0.3">
      <c r="A345">
        <v>19</v>
      </c>
      <c r="B345">
        <v>0</v>
      </c>
      <c r="C345">
        <v>142</v>
      </c>
      <c r="D345">
        <f t="shared" ref="D345:D348" si="112">SUM(E345:F345)</f>
        <v>0</v>
      </c>
      <c r="E345">
        <v>0</v>
      </c>
      <c r="F345">
        <v>0</v>
      </c>
      <c r="G345">
        <v>0</v>
      </c>
      <c r="H345">
        <f>C345/$C$345</f>
        <v>1</v>
      </c>
      <c r="I345">
        <f>H345*100</f>
        <v>100</v>
      </c>
    </row>
    <row r="346" spans="1:9" x14ac:dyDescent="0.3">
      <c r="A346">
        <v>19</v>
      </c>
      <c r="B346">
        <v>5</v>
      </c>
      <c r="C346">
        <f>$C$345-D346</f>
        <v>142</v>
      </c>
      <c r="D346">
        <f t="shared" si="112"/>
        <v>0</v>
      </c>
      <c r="E346">
        <v>0</v>
      </c>
      <c r="F346">
        <v>0</v>
      </c>
      <c r="G346">
        <v>0</v>
      </c>
      <c r="H346">
        <f t="shared" ref="H346:H362" si="113">C346/$C$345</f>
        <v>1</v>
      </c>
      <c r="I346">
        <f t="shared" ref="I346:I362" si="114">H346*100</f>
        <v>100</v>
      </c>
    </row>
    <row r="347" spans="1:9" x14ac:dyDescent="0.3">
      <c r="A347">
        <v>19</v>
      </c>
      <c r="B347">
        <v>7</v>
      </c>
      <c r="C347">
        <f t="shared" ref="C347:C362" si="115">$C$345-D347</f>
        <v>142</v>
      </c>
      <c r="D347">
        <f t="shared" si="112"/>
        <v>0</v>
      </c>
      <c r="E347">
        <v>0</v>
      </c>
      <c r="F347">
        <v>0</v>
      </c>
      <c r="G347">
        <v>0</v>
      </c>
      <c r="H347">
        <f t="shared" si="113"/>
        <v>1</v>
      </c>
      <c r="I347">
        <f t="shared" si="114"/>
        <v>100</v>
      </c>
    </row>
    <row r="348" spans="1:9" x14ac:dyDescent="0.3">
      <c r="A348">
        <v>19</v>
      </c>
      <c r="B348">
        <v>10</v>
      </c>
      <c r="C348">
        <f t="shared" si="115"/>
        <v>142</v>
      </c>
      <c r="D348">
        <f t="shared" si="112"/>
        <v>0</v>
      </c>
      <c r="E348">
        <v>0</v>
      </c>
      <c r="F348">
        <v>0</v>
      </c>
      <c r="G348">
        <v>0</v>
      </c>
      <c r="H348">
        <f t="shared" si="113"/>
        <v>1</v>
      </c>
      <c r="I348">
        <f t="shared" si="114"/>
        <v>100</v>
      </c>
    </row>
    <row r="349" spans="1:9" x14ac:dyDescent="0.3">
      <c r="A349">
        <v>19</v>
      </c>
      <c r="B349">
        <v>12</v>
      </c>
      <c r="C349">
        <f t="shared" si="115"/>
        <v>140</v>
      </c>
      <c r="D349">
        <f t="shared" ref="D349:D358" si="116">SUM(E349:F349,D348)</f>
        <v>2</v>
      </c>
      <c r="E349">
        <v>2</v>
      </c>
      <c r="F349">
        <v>0</v>
      </c>
      <c r="G349">
        <v>0</v>
      </c>
      <c r="H349">
        <f t="shared" si="113"/>
        <v>0.9859154929577465</v>
      </c>
      <c r="I349">
        <f t="shared" si="114"/>
        <v>98.591549295774655</v>
      </c>
    </row>
    <row r="350" spans="1:9" x14ac:dyDescent="0.3">
      <c r="A350">
        <v>19</v>
      </c>
      <c r="B350">
        <v>14</v>
      </c>
      <c r="C350">
        <f t="shared" si="115"/>
        <v>137</v>
      </c>
      <c r="D350">
        <f t="shared" si="116"/>
        <v>5</v>
      </c>
      <c r="E350">
        <v>2</v>
      </c>
      <c r="F350">
        <v>1</v>
      </c>
      <c r="G350">
        <v>0</v>
      </c>
      <c r="H350">
        <f t="shared" si="113"/>
        <v>0.96478873239436624</v>
      </c>
      <c r="I350">
        <f t="shared" si="114"/>
        <v>96.478873239436624</v>
      </c>
    </row>
    <row r="351" spans="1:9" x14ac:dyDescent="0.3">
      <c r="A351">
        <v>19</v>
      </c>
      <c r="B351">
        <v>17</v>
      </c>
      <c r="C351">
        <f t="shared" si="115"/>
        <v>128</v>
      </c>
      <c r="D351">
        <f t="shared" si="116"/>
        <v>14</v>
      </c>
      <c r="E351">
        <v>7</v>
      </c>
      <c r="F351">
        <v>2</v>
      </c>
      <c r="G351">
        <v>0</v>
      </c>
      <c r="H351">
        <f t="shared" si="113"/>
        <v>0.90140845070422537</v>
      </c>
      <c r="I351">
        <f t="shared" si="114"/>
        <v>90.140845070422543</v>
      </c>
    </row>
    <row r="352" spans="1:9" x14ac:dyDescent="0.3">
      <c r="A352">
        <v>19</v>
      </c>
      <c r="B352">
        <v>19</v>
      </c>
      <c r="C352">
        <f t="shared" si="115"/>
        <v>121</v>
      </c>
      <c r="D352">
        <f t="shared" si="116"/>
        <v>21</v>
      </c>
      <c r="E352">
        <v>0</v>
      </c>
      <c r="F352">
        <v>7</v>
      </c>
      <c r="G352">
        <v>0</v>
      </c>
      <c r="H352">
        <f t="shared" si="113"/>
        <v>0.852112676056338</v>
      </c>
      <c r="I352">
        <f t="shared" si="114"/>
        <v>85.211267605633793</v>
      </c>
    </row>
    <row r="353" spans="1:9" x14ac:dyDescent="0.3">
      <c r="A353">
        <v>19</v>
      </c>
      <c r="B353">
        <v>21</v>
      </c>
      <c r="C353">
        <f t="shared" si="115"/>
        <v>115</v>
      </c>
      <c r="D353">
        <f t="shared" si="116"/>
        <v>27</v>
      </c>
      <c r="E353">
        <v>3</v>
      </c>
      <c r="F353">
        <v>3</v>
      </c>
      <c r="G353">
        <v>0</v>
      </c>
      <c r="H353">
        <f t="shared" si="113"/>
        <v>0.8098591549295775</v>
      </c>
      <c r="I353">
        <f t="shared" si="114"/>
        <v>80.985915492957744</v>
      </c>
    </row>
    <row r="354" spans="1:9" x14ac:dyDescent="0.3">
      <c r="A354">
        <v>19</v>
      </c>
      <c r="B354">
        <v>24</v>
      </c>
      <c r="C354">
        <f t="shared" si="115"/>
        <v>81</v>
      </c>
      <c r="D354">
        <f t="shared" si="116"/>
        <v>61</v>
      </c>
      <c r="E354">
        <v>21</v>
      </c>
      <c r="F354">
        <v>13</v>
      </c>
      <c r="G354">
        <v>0</v>
      </c>
      <c r="H354">
        <f t="shared" si="113"/>
        <v>0.57042253521126762</v>
      </c>
      <c r="I354">
        <f t="shared" si="114"/>
        <v>57.04225352112676</v>
      </c>
    </row>
    <row r="355" spans="1:9" x14ac:dyDescent="0.3">
      <c r="A355">
        <v>19</v>
      </c>
      <c r="B355">
        <v>26</v>
      </c>
      <c r="C355">
        <f t="shared" si="115"/>
        <v>48</v>
      </c>
      <c r="D355">
        <f t="shared" si="116"/>
        <v>94</v>
      </c>
      <c r="E355">
        <v>26</v>
      </c>
      <c r="F355">
        <v>7</v>
      </c>
      <c r="G355">
        <v>0</v>
      </c>
      <c r="H355">
        <f t="shared" si="113"/>
        <v>0.3380281690140845</v>
      </c>
      <c r="I355">
        <f t="shared" si="114"/>
        <v>33.802816901408448</v>
      </c>
    </row>
    <row r="356" spans="1:9" x14ac:dyDescent="0.3">
      <c r="A356">
        <v>19</v>
      </c>
      <c r="B356">
        <v>29</v>
      </c>
      <c r="C356">
        <f t="shared" si="115"/>
        <v>21</v>
      </c>
      <c r="D356">
        <f t="shared" si="116"/>
        <v>121</v>
      </c>
      <c r="E356">
        <v>27</v>
      </c>
      <c r="F356">
        <v>0</v>
      </c>
      <c r="G356">
        <v>0</v>
      </c>
      <c r="H356">
        <f t="shared" si="113"/>
        <v>0.14788732394366197</v>
      </c>
      <c r="I356">
        <f t="shared" si="114"/>
        <v>14.788732394366196</v>
      </c>
    </row>
    <row r="357" spans="1:9" x14ac:dyDescent="0.3">
      <c r="A357">
        <v>19</v>
      </c>
      <c r="B357">
        <v>31</v>
      </c>
      <c r="C357">
        <f t="shared" si="115"/>
        <v>11</v>
      </c>
      <c r="D357">
        <f t="shared" si="116"/>
        <v>131</v>
      </c>
      <c r="E357">
        <v>10</v>
      </c>
      <c r="F357">
        <v>0</v>
      </c>
      <c r="G357">
        <v>0</v>
      </c>
      <c r="H357">
        <f t="shared" si="113"/>
        <v>7.746478873239436E-2</v>
      </c>
      <c r="I357">
        <f t="shared" si="114"/>
        <v>7.7464788732394361</v>
      </c>
    </row>
    <row r="358" spans="1:9" x14ac:dyDescent="0.3">
      <c r="A358">
        <v>19</v>
      </c>
      <c r="B358">
        <v>33</v>
      </c>
      <c r="C358">
        <f t="shared" si="115"/>
        <v>2</v>
      </c>
      <c r="D358">
        <f t="shared" si="116"/>
        <v>140</v>
      </c>
      <c r="E358">
        <v>9</v>
      </c>
      <c r="F358">
        <v>0</v>
      </c>
      <c r="G358">
        <v>0</v>
      </c>
      <c r="H358">
        <f t="shared" si="113"/>
        <v>1.4084507042253521E-2</v>
      </c>
      <c r="I358">
        <f t="shared" si="114"/>
        <v>1.4084507042253522</v>
      </c>
    </row>
    <row r="359" spans="1:9" x14ac:dyDescent="0.3">
      <c r="A359">
        <v>19</v>
      </c>
      <c r="B359">
        <v>35</v>
      </c>
      <c r="C359">
        <f t="shared" si="115"/>
        <v>1</v>
      </c>
      <c r="D359">
        <f>SUM(E359:F359,D358)</f>
        <v>141</v>
      </c>
      <c r="E359">
        <v>1</v>
      </c>
      <c r="F359">
        <v>0</v>
      </c>
      <c r="G359">
        <v>0</v>
      </c>
      <c r="H359">
        <f t="shared" si="113"/>
        <v>7.0422535211267607E-3</v>
      </c>
      <c r="I359">
        <f t="shared" si="114"/>
        <v>0.70422535211267612</v>
      </c>
    </row>
    <row r="360" spans="1:9" x14ac:dyDescent="0.3">
      <c r="A360">
        <v>19</v>
      </c>
      <c r="B360">
        <v>38</v>
      </c>
      <c r="C360">
        <f t="shared" si="115"/>
        <v>0</v>
      </c>
      <c r="D360">
        <f t="shared" ref="D360:D362" si="117">SUM(E360:F360,D359)</f>
        <v>142</v>
      </c>
      <c r="E360">
        <v>1</v>
      </c>
      <c r="F360">
        <v>0</v>
      </c>
      <c r="G360">
        <v>0</v>
      </c>
      <c r="H360">
        <f t="shared" si="113"/>
        <v>0</v>
      </c>
      <c r="I360">
        <f t="shared" si="114"/>
        <v>0</v>
      </c>
    </row>
    <row r="361" spans="1:9" x14ac:dyDescent="0.3">
      <c r="A361">
        <v>19</v>
      </c>
      <c r="B361">
        <v>40</v>
      </c>
      <c r="C361">
        <f t="shared" si="115"/>
        <v>0</v>
      </c>
      <c r="D361">
        <f t="shared" si="117"/>
        <v>142</v>
      </c>
      <c r="E361">
        <v>0</v>
      </c>
      <c r="F361">
        <v>0</v>
      </c>
      <c r="G361">
        <v>0</v>
      </c>
      <c r="H361">
        <f t="shared" si="113"/>
        <v>0</v>
      </c>
      <c r="I361">
        <f t="shared" si="114"/>
        <v>0</v>
      </c>
    </row>
    <row r="362" spans="1:9" x14ac:dyDescent="0.3">
      <c r="A362">
        <v>19</v>
      </c>
      <c r="C362">
        <f t="shared" si="115"/>
        <v>0</v>
      </c>
      <c r="D362">
        <f t="shared" si="117"/>
        <v>142</v>
      </c>
      <c r="E362">
        <v>0</v>
      </c>
      <c r="F362">
        <v>0</v>
      </c>
      <c r="G362">
        <v>0</v>
      </c>
      <c r="H362">
        <f t="shared" si="113"/>
        <v>0</v>
      </c>
      <c r="I362">
        <f t="shared" si="114"/>
        <v>0</v>
      </c>
    </row>
    <row r="363" spans="1:9" x14ac:dyDescent="0.3">
      <c r="A363">
        <v>20</v>
      </c>
      <c r="B363">
        <v>0</v>
      </c>
      <c r="C363">
        <v>227</v>
      </c>
      <c r="D363">
        <f t="shared" ref="D363:D366" si="118">SUM(E363:F363)</f>
        <v>0</v>
      </c>
      <c r="E363">
        <v>0</v>
      </c>
      <c r="F363">
        <v>0</v>
      </c>
      <c r="G363">
        <v>0</v>
      </c>
      <c r="H363">
        <f>C363/$C$363</f>
        <v>1</v>
      </c>
      <c r="I363">
        <f>H363*100</f>
        <v>100</v>
      </c>
    </row>
    <row r="364" spans="1:9" x14ac:dyDescent="0.3">
      <c r="A364">
        <v>20</v>
      </c>
      <c r="B364">
        <v>5</v>
      </c>
      <c r="C364">
        <f>$C$363-D364</f>
        <v>227</v>
      </c>
      <c r="D364">
        <f t="shared" si="118"/>
        <v>0</v>
      </c>
      <c r="E364">
        <v>0</v>
      </c>
      <c r="F364">
        <v>0</v>
      </c>
      <c r="G364">
        <v>0</v>
      </c>
      <c r="H364">
        <f t="shared" ref="H364:H380" si="119">C364/$C$363</f>
        <v>1</v>
      </c>
      <c r="I364">
        <f t="shared" ref="I364:I380" si="120">H364*100</f>
        <v>100</v>
      </c>
    </row>
    <row r="365" spans="1:9" x14ac:dyDescent="0.3">
      <c r="A365">
        <v>20</v>
      </c>
      <c r="B365">
        <v>7</v>
      </c>
      <c r="C365">
        <f t="shared" ref="C365:C380" si="121">$C$363-D365</f>
        <v>227</v>
      </c>
      <c r="D365">
        <f t="shared" si="118"/>
        <v>0</v>
      </c>
      <c r="E365">
        <v>0</v>
      </c>
      <c r="F365">
        <v>0</v>
      </c>
      <c r="G365">
        <v>0</v>
      </c>
      <c r="H365">
        <f t="shared" si="119"/>
        <v>1</v>
      </c>
      <c r="I365">
        <f t="shared" si="120"/>
        <v>100</v>
      </c>
    </row>
    <row r="366" spans="1:9" x14ac:dyDescent="0.3">
      <c r="A366">
        <v>20</v>
      </c>
      <c r="B366">
        <v>10</v>
      </c>
      <c r="C366">
        <f t="shared" si="121"/>
        <v>227</v>
      </c>
      <c r="D366">
        <f t="shared" si="118"/>
        <v>0</v>
      </c>
      <c r="E366">
        <v>0</v>
      </c>
      <c r="F366">
        <v>0</v>
      </c>
      <c r="G366">
        <v>0</v>
      </c>
      <c r="H366">
        <f t="shared" si="119"/>
        <v>1</v>
      </c>
      <c r="I366">
        <f t="shared" si="120"/>
        <v>100</v>
      </c>
    </row>
    <row r="367" spans="1:9" x14ac:dyDescent="0.3">
      <c r="A367">
        <v>20</v>
      </c>
      <c r="B367">
        <v>12</v>
      </c>
      <c r="C367">
        <f t="shared" si="121"/>
        <v>224</v>
      </c>
      <c r="D367">
        <f t="shared" ref="D367:D376" si="122">SUM(E367:F367,D366)</f>
        <v>3</v>
      </c>
      <c r="E367">
        <v>3</v>
      </c>
      <c r="F367">
        <v>0</v>
      </c>
      <c r="G367">
        <v>0</v>
      </c>
      <c r="H367">
        <f t="shared" si="119"/>
        <v>0.986784140969163</v>
      </c>
      <c r="I367">
        <f t="shared" si="120"/>
        <v>98.678414096916299</v>
      </c>
    </row>
    <row r="368" spans="1:9" x14ac:dyDescent="0.3">
      <c r="A368">
        <v>20</v>
      </c>
      <c r="B368">
        <v>14</v>
      </c>
      <c r="C368">
        <f t="shared" si="121"/>
        <v>224</v>
      </c>
      <c r="D368">
        <f t="shared" si="122"/>
        <v>3</v>
      </c>
      <c r="E368">
        <v>0</v>
      </c>
      <c r="F368">
        <v>0</v>
      </c>
      <c r="G368">
        <v>0</v>
      </c>
      <c r="H368">
        <f t="shared" si="119"/>
        <v>0.986784140969163</v>
      </c>
      <c r="I368">
        <f t="shared" si="120"/>
        <v>98.678414096916299</v>
      </c>
    </row>
    <row r="369" spans="1:9" x14ac:dyDescent="0.3">
      <c r="A369">
        <v>20</v>
      </c>
      <c r="B369">
        <v>17</v>
      </c>
      <c r="C369">
        <f t="shared" si="121"/>
        <v>214</v>
      </c>
      <c r="D369">
        <f t="shared" si="122"/>
        <v>13</v>
      </c>
      <c r="E369">
        <v>8</v>
      </c>
      <c r="F369">
        <v>2</v>
      </c>
      <c r="G369">
        <v>0</v>
      </c>
      <c r="H369">
        <f t="shared" si="119"/>
        <v>0.94273127753303965</v>
      </c>
      <c r="I369">
        <f t="shared" si="120"/>
        <v>94.273127753303967</v>
      </c>
    </row>
    <row r="370" spans="1:9" x14ac:dyDescent="0.3">
      <c r="A370">
        <v>20</v>
      </c>
      <c r="B370">
        <v>19</v>
      </c>
      <c r="C370">
        <f t="shared" si="121"/>
        <v>202</v>
      </c>
      <c r="D370">
        <f t="shared" si="122"/>
        <v>25</v>
      </c>
      <c r="E370">
        <v>5</v>
      </c>
      <c r="F370">
        <v>7</v>
      </c>
      <c r="G370">
        <v>0</v>
      </c>
      <c r="H370">
        <f t="shared" si="119"/>
        <v>0.88986784140969166</v>
      </c>
      <c r="I370">
        <f t="shared" si="120"/>
        <v>88.986784140969164</v>
      </c>
    </row>
    <row r="371" spans="1:9" x14ac:dyDescent="0.3">
      <c r="A371">
        <v>20</v>
      </c>
      <c r="B371">
        <v>21</v>
      </c>
      <c r="C371">
        <f t="shared" si="121"/>
        <v>180</v>
      </c>
      <c r="D371">
        <f t="shared" si="122"/>
        <v>47</v>
      </c>
      <c r="E371">
        <v>10</v>
      </c>
      <c r="F371">
        <v>12</v>
      </c>
      <c r="G371">
        <v>0</v>
      </c>
      <c r="H371">
        <f t="shared" si="119"/>
        <v>0.79295154185022021</v>
      </c>
      <c r="I371">
        <f t="shared" si="120"/>
        <v>79.295154185022028</v>
      </c>
    </row>
    <row r="372" spans="1:9" x14ac:dyDescent="0.3">
      <c r="A372">
        <v>20</v>
      </c>
      <c r="B372">
        <v>24</v>
      </c>
      <c r="C372">
        <f t="shared" si="121"/>
        <v>116</v>
      </c>
      <c r="D372">
        <f t="shared" si="122"/>
        <v>111</v>
      </c>
      <c r="E372">
        <v>31</v>
      </c>
      <c r="F372">
        <v>33</v>
      </c>
      <c r="G372">
        <v>0</v>
      </c>
      <c r="H372">
        <f t="shared" si="119"/>
        <v>0.51101321585903081</v>
      </c>
      <c r="I372">
        <f t="shared" si="120"/>
        <v>51.101321585903079</v>
      </c>
    </row>
    <row r="373" spans="1:9" x14ac:dyDescent="0.3">
      <c r="A373">
        <v>20</v>
      </c>
      <c r="B373">
        <v>26</v>
      </c>
      <c r="C373">
        <f t="shared" si="121"/>
        <v>86</v>
      </c>
      <c r="D373">
        <f t="shared" si="122"/>
        <v>141</v>
      </c>
      <c r="E373">
        <v>26</v>
      </c>
      <c r="F373">
        <v>4</v>
      </c>
      <c r="G373">
        <v>0</v>
      </c>
      <c r="H373">
        <f t="shared" si="119"/>
        <v>0.3788546255506608</v>
      </c>
      <c r="I373">
        <f t="shared" si="120"/>
        <v>37.885462555066077</v>
      </c>
    </row>
    <row r="374" spans="1:9" x14ac:dyDescent="0.3">
      <c r="A374">
        <v>20</v>
      </c>
      <c r="B374">
        <v>29</v>
      </c>
      <c r="C374">
        <f t="shared" si="121"/>
        <v>21</v>
      </c>
      <c r="D374">
        <f t="shared" si="122"/>
        <v>206</v>
      </c>
      <c r="E374">
        <v>59</v>
      </c>
      <c r="F374">
        <v>6</v>
      </c>
      <c r="G374">
        <v>0</v>
      </c>
      <c r="H374">
        <f t="shared" si="119"/>
        <v>9.2511013215859028E-2</v>
      </c>
      <c r="I374">
        <f t="shared" si="120"/>
        <v>9.251101321585903</v>
      </c>
    </row>
    <row r="375" spans="1:9" x14ac:dyDescent="0.3">
      <c r="A375">
        <v>20</v>
      </c>
      <c r="B375">
        <v>31</v>
      </c>
      <c r="C375">
        <f t="shared" si="121"/>
        <v>7</v>
      </c>
      <c r="D375">
        <f t="shared" si="122"/>
        <v>220</v>
      </c>
      <c r="E375">
        <v>14</v>
      </c>
      <c r="F375">
        <v>0</v>
      </c>
      <c r="G375">
        <v>0</v>
      </c>
      <c r="H375">
        <f t="shared" si="119"/>
        <v>3.0837004405286344E-2</v>
      </c>
      <c r="I375">
        <f t="shared" si="120"/>
        <v>3.0837004405286343</v>
      </c>
    </row>
    <row r="376" spans="1:9" x14ac:dyDescent="0.3">
      <c r="A376">
        <v>20</v>
      </c>
      <c r="B376">
        <v>33</v>
      </c>
      <c r="C376">
        <f t="shared" si="121"/>
        <v>1</v>
      </c>
      <c r="D376">
        <f t="shared" si="122"/>
        <v>226</v>
      </c>
      <c r="E376">
        <v>6</v>
      </c>
      <c r="F376">
        <v>0</v>
      </c>
      <c r="G376">
        <v>0</v>
      </c>
      <c r="H376">
        <f t="shared" si="119"/>
        <v>4.4052863436123352E-3</v>
      </c>
      <c r="I376">
        <f t="shared" si="120"/>
        <v>0.44052863436123352</v>
      </c>
    </row>
    <row r="377" spans="1:9" x14ac:dyDescent="0.3">
      <c r="A377">
        <v>20</v>
      </c>
      <c r="B377">
        <v>35</v>
      </c>
      <c r="C377">
        <f t="shared" si="121"/>
        <v>0</v>
      </c>
      <c r="D377">
        <f>SUM(E377:F377,D376)</f>
        <v>227</v>
      </c>
      <c r="E377">
        <v>1</v>
      </c>
      <c r="F377">
        <v>0</v>
      </c>
      <c r="G377">
        <v>0</v>
      </c>
      <c r="H377">
        <f t="shared" si="119"/>
        <v>0</v>
      </c>
      <c r="I377">
        <f t="shared" si="120"/>
        <v>0</v>
      </c>
    </row>
    <row r="378" spans="1:9" x14ac:dyDescent="0.3">
      <c r="A378">
        <v>20</v>
      </c>
      <c r="B378">
        <v>38</v>
      </c>
      <c r="C378">
        <f t="shared" si="121"/>
        <v>0</v>
      </c>
      <c r="D378">
        <f t="shared" ref="D378:D380" si="123">SUM(E378:F378,D377)</f>
        <v>227</v>
      </c>
      <c r="E378">
        <v>0</v>
      </c>
      <c r="F378">
        <v>0</v>
      </c>
      <c r="G378">
        <v>0</v>
      </c>
      <c r="H378">
        <f t="shared" si="119"/>
        <v>0</v>
      </c>
      <c r="I378">
        <f t="shared" si="120"/>
        <v>0</v>
      </c>
    </row>
    <row r="379" spans="1:9" x14ac:dyDescent="0.3">
      <c r="A379">
        <v>20</v>
      </c>
      <c r="B379">
        <v>40</v>
      </c>
      <c r="C379">
        <f t="shared" si="121"/>
        <v>0</v>
      </c>
      <c r="D379">
        <f t="shared" si="123"/>
        <v>227</v>
      </c>
      <c r="E379">
        <v>0</v>
      </c>
      <c r="F379">
        <v>0</v>
      </c>
      <c r="G379">
        <v>0</v>
      </c>
      <c r="H379">
        <f t="shared" si="119"/>
        <v>0</v>
      </c>
      <c r="I379">
        <f t="shared" si="120"/>
        <v>0</v>
      </c>
    </row>
    <row r="380" spans="1:9" x14ac:dyDescent="0.3">
      <c r="A380">
        <v>20</v>
      </c>
      <c r="C380">
        <f t="shared" si="121"/>
        <v>0</v>
      </c>
      <c r="D380">
        <f t="shared" si="123"/>
        <v>227</v>
      </c>
      <c r="E380">
        <v>0</v>
      </c>
      <c r="F380">
        <v>0</v>
      </c>
      <c r="G380">
        <v>0</v>
      </c>
      <c r="H380">
        <f t="shared" si="119"/>
        <v>0</v>
      </c>
      <c r="I380">
        <f t="shared" si="120"/>
        <v>0</v>
      </c>
    </row>
    <row r="381" spans="1:9" x14ac:dyDescent="0.3">
      <c r="A381">
        <v>21</v>
      </c>
      <c r="B381">
        <v>0</v>
      </c>
      <c r="C381">
        <v>154</v>
      </c>
      <c r="D381">
        <f t="shared" ref="D381:D384" si="124">SUM(E381:F381)</f>
        <v>0</v>
      </c>
      <c r="E381">
        <v>0</v>
      </c>
      <c r="F381">
        <v>0</v>
      </c>
      <c r="G381">
        <v>0</v>
      </c>
      <c r="H381">
        <f>C381/$C$381</f>
        <v>1</v>
      </c>
      <c r="I381">
        <f>H381*100</f>
        <v>100</v>
      </c>
    </row>
    <row r="382" spans="1:9" x14ac:dyDescent="0.3">
      <c r="A382">
        <v>21</v>
      </c>
      <c r="B382">
        <v>5</v>
      </c>
      <c r="C382">
        <f>$C$381-D382</f>
        <v>154</v>
      </c>
      <c r="D382">
        <f t="shared" si="124"/>
        <v>0</v>
      </c>
      <c r="E382">
        <v>0</v>
      </c>
      <c r="F382">
        <v>0</v>
      </c>
      <c r="G382">
        <v>0</v>
      </c>
      <c r="H382">
        <f t="shared" ref="H382:H398" si="125">C382/$C$381</f>
        <v>1</v>
      </c>
      <c r="I382">
        <f t="shared" ref="I382:I398" si="126">H382*100</f>
        <v>100</v>
      </c>
    </row>
    <row r="383" spans="1:9" x14ac:dyDescent="0.3">
      <c r="A383">
        <v>21</v>
      </c>
      <c r="B383">
        <v>7</v>
      </c>
      <c r="C383">
        <f t="shared" ref="C383:C398" si="127">$C$381-D383</f>
        <v>154</v>
      </c>
      <c r="D383">
        <f t="shared" si="124"/>
        <v>0</v>
      </c>
      <c r="E383">
        <v>0</v>
      </c>
      <c r="F383">
        <v>0</v>
      </c>
      <c r="G383">
        <v>0</v>
      </c>
      <c r="H383">
        <f t="shared" si="125"/>
        <v>1</v>
      </c>
      <c r="I383">
        <f t="shared" si="126"/>
        <v>100</v>
      </c>
    </row>
    <row r="384" spans="1:9" x14ac:dyDescent="0.3">
      <c r="A384">
        <v>21</v>
      </c>
      <c r="B384">
        <v>10</v>
      </c>
      <c r="C384">
        <f t="shared" si="127"/>
        <v>154</v>
      </c>
      <c r="D384">
        <f t="shared" si="124"/>
        <v>0</v>
      </c>
      <c r="E384">
        <v>0</v>
      </c>
      <c r="F384">
        <v>0</v>
      </c>
      <c r="G384">
        <v>0</v>
      </c>
      <c r="H384">
        <f t="shared" si="125"/>
        <v>1</v>
      </c>
      <c r="I384">
        <f t="shared" si="126"/>
        <v>100</v>
      </c>
    </row>
    <row r="385" spans="1:9" x14ac:dyDescent="0.3">
      <c r="A385">
        <v>21</v>
      </c>
      <c r="B385">
        <v>12</v>
      </c>
      <c r="C385">
        <f t="shared" si="127"/>
        <v>154</v>
      </c>
      <c r="D385">
        <f t="shared" ref="D385:D394" si="128">SUM(E385:F385,D384)</f>
        <v>0</v>
      </c>
      <c r="E385">
        <v>0</v>
      </c>
      <c r="F385">
        <v>0</v>
      </c>
      <c r="G385">
        <v>0</v>
      </c>
      <c r="H385">
        <f t="shared" si="125"/>
        <v>1</v>
      </c>
      <c r="I385">
        <f t="shared" si="126"/>
        <v>100</v>
      </c>
    </row>
    <row r="386" spans="1:9" x14ac:dyDescent="0.3">
      <c r="A386">
        <v>21</v>
      </c>
      <c r="B386">
        <v>14</v>
      </c>
      <c r="C386">
        <f t="shared" si="127"/>
        <v>154</v>
      </c>
      <c r="D386">
        <f t="shared" si="128"/>
        <v>0</v>
      </c>
      <c r="E386">
        <v>0</v>
      </c>
      <c r="F386">
        <v>0</v>
      </c>
      <c r="G386">
        <v>0</v>
      </c>
      <c r="H386">
        <f t="shared" si="125"/>
        <v>1</v>
      </c>
      <c r="I386">
        <f t="shared" si="126"/>
        <v>100</v>
      </c>
    </row>
    <row r="387" spans="1:9" x14ac:dyDescent="0.3">
      <c r="A387">
        <v>21</v>
      </c>
      <c r="B387">
        <v>17</v>
      </c>
      <c r="C387">
        <f t="shared" si="127"/>
        <v>154</v>
      </c>
      <c r="D387">
        <f t="shared" si="128"/>
        <v>0</v>
      </c>
      <c r="E387">
        <v>0</v>
      </c>
      <c r="F387">
        <v>0</v>
      </c>
      <c r="G387">
        <v>0</v>
      </c>
      <c r="H387">
        <f t="shared" si="125"/>
        <v>1</v>
      </c>
      <c r="I387">
        <f t="shared" si="126"/>
        <v>100</v>
      </c>
    </row>
    <row r="388" spans="1:9" x14ac:dyDescent="0.3">
      <c r="A388">
        <v>21</v>
      </c>
      <c r="B388">
        <v>19</v>
      </c>
      <c r="C388">
        <f t="shared" si="127"/>
        <v>146</v>
      </c>
      <c r="D388">
        <f t="shared" si="128"/>
        <v>8</v>
      </c>
      <c r="E388">
        <v>7</v>
      </c>
      <c r="F388">
        <v>1</v>
      </c>
      <c r="G388">
        <v>0</v>
      </c>
      <c r="H388">
        <f t="shared" si="125"/>
        <v>0.94805194805194803</v>
      </c>
      <c r="I388">
        <f t="shared" si="126"/>
        <v>94.805194805194802</v>
      </c>
    </row>
    <row r="389" spans="1:9" x14ac:dyDescent="0.3">
      <c r="A389">
        <v>21</v>
      </c>
      <c r="B389">
        <v>21</v>
      </c>
      <c r="C389">
        <f t="shared" si="127"/>
        <v>127</v>
      </c>
      <c r="D389">
        <f t="shared" si="128"/>
        <v>27</v>
      </c>
      <c r="E389">
        <v>4</v>
      </c>
      <c r="F389">
        <v>15</v>
      </c>
      <c r="G389">
        <v>0</v>
      </c>
      <c r="H389">
        <f t="shared" si="125"/>
        <v>0.82467532467532467</v>
      </c>
      <c r="I389">
        <f t="shared" si="126"/>
        <v>82.467532467532465</v>
      </c>
    </row>
    <row r="390" spans="1:9" x14ac:dyDescent="0.3">
      <c r="A390">
        <v>21</v>
      </c>
      <c r="B390">
        <v>24</v>
      </c>
      <c r="C390">
        <f t="shared" si="127"/>
        <v>106</v>
      </c>
      <c r="D390">
        <f t="shared" si="128"/>
        <v>48</v>
      </c>
      <c r="E390">
        <v>17</v>
      </c>
      <c r="F390">
        <v>4</v>
      </c>
      <c r="G390">
        <v>0</v>
      </c>
      <c r="H390">
        <f t="shared" si="125"/>
        <v>0.68831168831168832</v>
      </c>
      <c r="I390">
        <f t="shared" si="126"/>
        <v>68.831168831168839</v>
      </c>
    </row>
    <row r="391" spans="1:9" x14ac:dyDescent="0.3">
      <c r="A391">
        <v>21</v>
      </c>
      <c r="B391">
        <v>26</v>
      </c>
      <c r="C391">
        <f t="shared" si="127"/>
        <v>68</v>
      </c>
      <c r="D391">
        <f t="shared" si="128"/>
        <v>86</v>
      </c>
      <c r="E391">
        <v>31</v>
      </c>
      <c r="F391">
        <v>7</v>
      </c>
      <c r="G391">
        <v>0</v>
      </c>
      <c r="H391">
        <f t="shared" si="125"/>
        <v>0.44155844155844154</v>
      </c>
      <c r="I391">
        <f t="shared" si="126"/>
        <v>44.155844155844157</v>
      </c>
    </row>
    <row r="392" spans="1:9" x14ac:dyDescent="0.3">
      <c r="A392">
        <v>21</v>
      </c>
      <c r="B392">
        <v>29</v>
      </c>
      <c r="C392">
        <f t="shared" si="127"/>
        <v>38</v>
      </c>
      <c r="D392">
        <f t="shared" si="128"/>
        <v>116</v>
      </c>
      <c r="E392">
        <v>29</v>
      </c>
      <c r="F392">
        <v>1</v>
      </c>
      <c r="G392">
        <v>0</v>
      </c>
      <c r="H392">
        <f t="shared" si="125"/>
        <v>0.24675324675324675</v>
      </c>
      <c r="I392">
        <f t="shared" si="126"/>
        <v>24.675324675324674</v>
      </c>
    </row>
    <row r="393" spans="1:9" x14ac:dyDescent="0.3">
      <c r="A393">
        <v>21</v>
      </c>
      <c r="B393">
        <v>31</v>
      </c>
      <c r="C393">
        <f t="shared" si="127"/>
        <v>29</v>
      </c>
      <c r="D393">
        <f t="shared" si="128"/>
        <v>125</v>
      </c>
      <c r="E393">
        <v>9</v>
      </c>
      <c r="F393">
        <v>0</v>
      </c>
      <c r="G393">
        <v>0</v>
      </c>
      <c r="H393">
        <f t="shared" si="125"/>
        <v>0.18831168831168832</v>
      </c>
      <c r="I393">
        <f t="shared" si="126"/>
        <v>18.831168831168831</v>
      </c>
    </row>
    <row r="394" spans="1:9" x14ac:dyDescent="0.3">
      <c r="A394">
        <v>21</v>
      </c>
      <c r="B394">
        <v>33</v>
      </c>
      <c r="C394">
        <f t="shared" si="127"/>
        <v>11</v>
      </c>
      <c r="D394">
        <f t="shared" si="128"/>
        <v>143</v>
      </c>
      <c r="E394">
        <v>18</v>
      </c>
      <c r="F394">
        <v>0</v>
      </c>
      <c r="G394">
        <v>0</v>
      </c>
      <c r="H394">
        <f t="shared" si="125"/>
        <v>7.1428571428571425E-2</v>
      </c>
      <c r="I394">
        <f t="shared" si="126"/>
        <v>7.1428571428571423</v>
      </c>
    </row>
    <row r="395" spans="1:9" x14ac:dyDescent="0.3">
      <c r="A395">
        <v>21</v>
      </c>
      <c r="B395">
        <v>35</v>
      </c>
      <c r="C395">
        <f t="shared" si="127"/>
        <v>5</v>
      </c>
      <c r="D395">
        <f>SUM(E395:F395,D394)</f>
        <v>149</v>
      </c>
      <c r="E395">
        <v>6</v>
      </c>
      <c r="F395">
        <v>0</v>
      </c>
      <c r="G395">
        <v>0</v>
      </c>
      <c r="H395">
        <f t="shared" si="125"/>
        <v>3.2467532467532464E-2</v>
      </c>
      <c r="I395">
        <f t="shared" si="126"/>
        <v>3.2467532467532463</v>
      </c>
    </row>
    <row r="396" spans="1:9" x14ac:dyDescent="0.3">
      <c r="A396">
        <v>21</v>
      </c>
      <c r="B396">
        <v>38</v>
      </c>
      <c r="C396">
        <f t="shared" si="127"/>
        <v>0</v>
      </c>
      <c r="D396">
        <f t="shared" ref="D396:D398" si="129">SUM(E396:F396,D395)</f>
        <v>154</v>
      </c>
      <c r="E396">
        <v>5</v>
      </c>
      <c r="F396">
        <v>0</v>
      </c>
      <c r="G396">
        <v>0</v>
      </c>
      <c r="H396">
        <f t="shared" si="125"/>
        <v>0</v>
      </c>
      <c r="I396">
        <f t="shared" si="126"/>
        <v>0</v>
      </c>
    </row>
    <row r="397" spans="1:9" x14ac:dyDescent="0.3">
      <c r="A397">
        <v>21</v>
      </c>
      <c r="B397">
        <v>40</v>
      </c>
      <c r="C397">
        <f t="shared" si="127"/>
        <v>0</v>
      </c>
      <c r="D397">
        <f t="shared" si="129"/>
        <v>154</v>
      </c>
      <c r="E397">
        <v>0</v>
      </c>
      <c r="F397">
        <v>0</v>
      </c>
      <c r="G397">
        <v>0</v>
      </c>
      <c r="H397">
        <f t="shared" si="125"/>
        <v>0</v>
      </c>
      <c r="I397">
        <f t="shared" si="126"/>
        <v>0</v>
      </c>
    </row>
    <row r="398" spans="1:9" x14ac:dyDescent="0.3">
      <c r="A398">
        <v>21</v>
      </c>
      <c r="C398">
        <f t="shared" si="127"/>
        <v>0</v>
      </c>
      <c r="D398">
        <f t="shared" si="129"/>
        <v>154</v>
      </c>
      <c r="E398">
        <v>0</v>
      </c>
      <c r="F398">
        <v>0</v>
      </c>
      <c r="G398">
        <v>0</v>
      </c>
      <c r="H398">
        <f t="shared" si="125"/>
        <v>0</v>
      </c>
      <c r="I398">
        <f t="shared" si="126"/>
        <v>0</v>
      </c>
    </row>
  </sheetData>
  <mergeCells count="1">
    <mergeCell ref="Y4:AH4"/>
  </mergeCells>
  <pageMargins left="0.7" right="0.7" top="0.75" bottom="0.75" header="0.3" footer="0.3"/>
  <pageSetup orientation="portrait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841DA4-A253-4628-92C9-4DF15FEEA1AA}">
  <dimension ref="A1:C128"/>
  <sheetViews>
    <sheetView topLeftCell="A13" workbookViewId="0">
      <selection activeCell="A85" sqref="A1:XFD1048576"/>
    </sheetView>
  </sheetViews>
  <sheetFormatPr defaultRowHeight="14.4" x14ac:dyDescent="0.3"/>
  <sheetData>
    <row r="1" spans="1:3" x14ac:dyDescent="0.3">
      <c r="A1" t="s">
        <v>100</v>
      </c>
    </row>
    <row r="2" spans="1:3" x14ac:dyDescent="0.3">
      <c r="A2" t="s">
        <v>98</v>
      </c>
      <c r="B2" t="s">
        <v>99</v>
      </c>
      <c r="C2" t="s">
        <v>1</v>
      </c>
    </row>
    <row r="3" spans="1:3" x14ac:dyDescent="0.3">
      <c r="A3">
        <v>0</v>
      </c>
      <c r="B3">
        <v>0</v>
      </c>
    </row>
    <row r="4" spans="1:3" x14ac:dyDescent="0.3">
      <c r="A4">
        <v>5</v>
      </c>
      <c r="B4">
        <v>0</v>
      </c>
    </row>
    <row r="5" spans="1:3" x14ac:dyDescent="0.3">
      <c r="A5">
        <v>7</v>
      </c>
      <c r="B5">
        <v>0</v>
      </c>
    </row>
    <row r="6" spans="1:3" x14ac:dyDescent="0.3">
      <c r="A6">
        <v>10</v>
      </c>
      <c r="B6">
        <v>0</v>
      </c>
    </row>
    <row r="7" spans="1:3" x14ac:dyDescent="0.3">
      <c r="A7">
        <v>12</v>
      </c>
      <c r="B7">
        <v>6</v>
      </c>
    </row>
    <row r="8" spans="1:3" x14ac:dyDescent="0.3">
      <c r="A8">
        <v>14</v>
      </c>
      <c r="B8">
        <v>5</v>
      </c>
    </row>
    <row r="9" spans="1:3" x14ac:dyDescent="0.3">
      <c r="A9">
        <v>17</v>
      </c>
      <c r="B9">
        <v>11</v>
      </c>
    </row>
    <row r="10" spans="1:3" x14ac:dyDescent="0.3">
      <c r="A10">
        <v>19</v>
      </c>
      <c r="B10">
        <v>13</v>
      </c>
    </row>
    <row r="11" spans="1:3" x14ac:dyDescent="0.3">
      <c r="A11">
        <v>21</v>
      </c>
      <c r="B11">
        <v>10</v>
      </c>
    </row>
    <row r="12" spans="1:3" x14ac:dyDescent="0.3">
      <c r="A12">
        <v>24</v>
      </c>
      <c r="B12">
        <v>12</v>
      </c>
    </row>
    <row r="13" spans="1:3" x14ac:dyDescent="0.3">
      <c r="A13">
        <v>26</v>
      </c>
      <c r="B13">
        <v>16</v>
      </c>
    </row>
    <row r="14" spans="1:3" x14ac:dyDescent="0.3">
      <c r="A14">
        <v>28</v>
      </c>
      <c r="B14">
        <v>10</v>
      </c>
    </row>
    <row r="15" spans="1:3" x14ac:dyDescent="0.3">
      <c r="A15">
        <v>31</v>
      </c>
      <c r="B15">
        <v>1</v>
      </c>
    </row>
    <row r="16" spans="1:3" x14ac:dyDescent="0.3">
      <c r="A16">
        <v>33</v>
      </c>
    </row>
    <row r="17" spans="1:3" x14ac:dyDescent="0.3">
      <c r="A17">
        <v>35</v>
      </c>
    </row>
    <row r="18" spans="1:3" x14ac:dyDescent="0.3">
      <c r="A18">
        <v>38</v>
      </c>
    </row>
    <row r="19" spans="1:3" x14ac:dyDescent="0.3">
      <c r="A19">
        <v>40</v>
      </c>
    </row>
    <row r="20" spans="1:3" x14ac:dyDescent="0.3">
      <c r="A20" s="13"/>
    </row>
    <row r="23" spans="1:3" x14ac:dyDescent="0.3">
      <c r="A23" t="s">
        <v>101</v>
      </c>
    </row>
    <row r="24" spans="1:3" x14ac:dyDescent="0.3">
      <c r="A24" t="s">
        <v>98</v>
      </c>
      <c r="B24" t="s">
        <v>99</v>
      </c>
      <c r="C24" t="s">
        <v>1</v>
      </c>
    </row>
    <row r="25" spans="1:3" x14ac:dyDescent="0.3">
      <c r="A25">
        <v>0</v>
      </c>
      <c r="B25">
        <v>0</v>
      </c>
    </row>
    <row r="26" spans="1:3" x14ac:dyDescent="0.3">
      <c r="A26">
        <v>5</v>
      </c>
      <c r="B26">
        <v>0</v>
      </c>
    </row>
    <row r="27" spans="1:3" x14ac:dyDescent="0.3">
      <c r="A27">
        <v>7</v>
      </c>
      <c r="B27">
        <v>0</v>
      </c>
    </row>
    <row r="28" spans="1:3" x14ac:dyDescent="0.3">
      <c r="A28">
        <v>10</v>
      </c>
      <c r="B28">
        <v>0</v>
      </c>
    </row>
    <row r="29" spans="1:3" x14ac:dyDescent="0.3">
      <c r="A29">
        <v>12</v>
      </c>
      <c r="B29">
        <v>0</v>
      </c>
    </row>
    <row r="30" spans="1:3" x14ac:dyDescent="0.3">
      <c r="A30">
        <v>14</v>
      </c>
      <c r="B30">
        <v>1</v>
      </c>
    </row>
    <row r="31" spans="1:3" x14ac:dyDescent="0.3">
      <c r="A31">
        <v>17</v>
      </c>
      <c r="B31">
        <v>2</v>
      </c>
    </row>
    <row r="32" spans="1:3" x14ac:dyDescent="0.3">
      <c r="A32">
        <v>19</v>
      </c>
      <c r="B32">
        <v>1</v>
      </c>
    </row>
    <row r="33" spans="1:3" x14ac:dyDescent="0.3">
      <c r="A33">
        <v>21</v>
      </c>
      <c r="B33">
        <v>2</v>
      </c>
    </row>
    <row r="34" spans="1:3" x14ac:dyDescent="0.3">
      <c r="A34">
        <v>24</v>
      </c>
      <c r="B34">
        <v>2</v>
      </c>
    </row>
    <row r="35" spans="1:3" x14ac:dyDescent="0.3">
      <c r="A35">
        <v>26</v>
      </c>
      <c r="B35">
        <v>2</v>
      </c>
    </row>
    <row r="36" spans="1:3" x14ac:dyDescent="0.3">
      <c r="A36">
        <v>28</v>
      </c>
      <c r="B36">
        <v>2</v>
      </c>
    </row>
    <row r="37" spans="1:3" x14ac:dyDescent="0.3">
      <c r="A37">
        <v>31</v>
      </c>
      <c r="B37">
        <v>2</v>
      </c>
    </row>
    <row r="38" spans="1:3" x14ac:dyDescent="0.3">
      <c r="A38">
        <v>33</v>
      </c>
      <c r="B38">
        <v>5</v>
      </c>
    </row>
    <row r="39" spans="1:3" x14ac:dyDescent="0.3">
      <c r="A39">
        <v>35</v>
      </c>
      <c r="B39">
        <v>2</v>
      </c>
    </row>
    <row r="40" spans="1:3" x14ac:dyDescent="0.3">
      <c r="A40">
        <v>38</v>
      </c>
    </row>
    <row r="41" spans="1:3" x14ac:dyDescent="0.3">
      <c r="A41">
        <v>40</v>
      </c>
    </row>
    <row r="43" spans="1:3" x14ac:dyDescent="0.3">
      <c r="A43" s="13"/>
    </row>
    <row r="44" spans="1:3" x14ac:dyDescent="0.3">
      <c r="A44" t="s">
        <v>102</v>
      </c>
    </row>
    <row r="45" spans="1:3" x14ac:dyDescent="0.3">
      <c r="A45" t="s">
        <v>98</v>
      </c>
      <c r="B45" t="s">
        <v>99</v>
      </c>
      <c r="C45" t="s">
        <v>1</v>
      </c>
    </row>
    <row r="46" spans="1:3" x14ac:dyDescent="0.3">
      <c r="A46">
        <v>0</v>
      </c>
      <c r="B46">
        <v>0</v>
      </c>
    </row>
    <row r="47" spans="1:3" x14ac:dyDescent="0.3">
      <c r="A47">
        <v>5</v>
      </c>
      <c r="B47">
        <v>0</v>
      </c>
    </row>
    <row r="48" spans="1:3" x14ac:dyDescent="0.3">
      <c r="A48">
        <v>7</v>
      </c>
      <c r="B48">
        <v>0</v>
      </c>
    </row>
    <row r="49" spans="1:2" x14ac:dyDescent="0.3">
      <c r="A49">
        <v>10</v>
      </c>
      <c r="B49">
        <v>0</v>
      </c>
    </row>
    <row r="50" spans="1:2" x14ac:dyDescent="0.3">
      <c r="A50">
        <v>12</v>
      </c>
      <c r="B50">
        <v>4</v>
      </c>
    </row>
    <row r="51" spans="1:2" x14ac:dyDescent="0.3">
      <c r="A51">
        <v>14</v>
      </c>
      <c r="B51">
        <v>3</v>
      </c>
    </row>
    <row r="52" spans="1:2" x14ac:dyDescent="0.3">
      <c r="A52">
        <v>17</v>
      </c>
      <c r="B52">
        <v>5</v>
      </c>
    </row>
    <row r="53" spans="1:2" x14ac:dyDescent="0.3">
      <c r="A53">
        <v>19</v>
      </c>
      <c r="B53">
        <v>8</v>
      </c>
    </row>
    <row r="54" spans="1:2" x14ac:dyDescent="0.3">
      <c r="A54">
        <v>21</v>
      </c>
      <c r="B54">
        <v>11</v>
      </c>
    </row>
    <row r="55" spans="1:2" x14ac:dyDescent="0.3">
      <c r="A55">
        <v>24</v>
      </c>
      <c r="B55">
        <v>8</v>
      </c>
    </row>
    <row r="56" spans="1:2" x14ac:dyDescent="0.3">
      <c r="A56">
        <v>26</v>
      </c>
      <c r="B56">
        <v>13</v>
      </c>
    </row>
    <row r="57" spans="1:2" x14ac:dyDescent="0.3">
      <c r="A57">
        <v>28</v>
      </c>
      <c r="B57">
        <v>17</v>
      </c>
    </row>
    <row r="58" spans="1:2" x14ac:dyDescent="0.3">
      <c r="A58">
        <v>31</v>
      </c>
      <c r="B58">
        <v>10</v>
      </c>
    </row>
    <row r="59" spans="1:2" x14ac:dyDescent="0.3">
      <c r="A59">
        <v>33</v>
      </c>
      <c r="B59">
        <v>9</v>
      </c>
    </row>
    <row r="60" spans="1:2" x14ac:dyDescent="0.3">
      <c r="A60">
        <v>35</v>
      </c>
      <c r="B60">
        <v>1</v>
      </c>
    </row>
    <row r="61" spans="1:2" x14ac:dyDescent="0.3">
      <c r="A61">
        <v>38</v>
      </c>
    </row>
    <row r="62" spans="1:2" x14ac:dyDescent="0.3">
      <c r="A62">
        <v>40</v>
      </c>
    </row>
    <row r="63" spans="1:2" x14ac:dyDescent="0.3">
      <c r="A63" s="13"/>
    </row>
    <row r="66" spans="1:3" x14ac:dyDescent="0.3">
      <c r="A66" s="13"/>
    </row>
    <row r="68" spans="1:3" x14ac:dyDescent="0.3">
      <c r="A68" t="s">
        <v>103</v>
      </c>
    </row>
    <row r="69" spans="1:3" x14ac:dyDescent="0.3">
      <c r="A69" t="s">
        <v>98</v>
      </c>
      <c r="B69" t="s">
        <v>99</v>
      </c>
      <c r="C69" t="s">
        <v>1</v>
      </c>
    </row>
    <row r="70" spans="1:3" x14ac:dyDescent="0.3">
      <c r="A70">
        <v>0</v>
      </c>
      <c r="B70">
        <v>0</v>
      </c>
    </row>
    <row r="71" spans="1:3" x14ac:dyDescent="0.3">
      <c r="A71">
        <v>5</v>
      </c>
      <c r="B71">
        <v>0</v>
      </c>
    </row>
    <row r="72" spans="1:3" x14ac:dyDescent="0.3">
      <c r="A72">
        <v>7</v>
      </c>
      <c r="B72">
        <v>0</v>
      </c>
    </row>
    <row r="73" spans="1:3" x14ac:dyDescent="0.3">
      <c r="A73">
        <v>10</v>
      </c>
      <c r="B73">
        <v>0</v>
      </c>
    </row>
    <row r="74" spans="1:3" x14ac:dyDescent="0.3">
      <c r="A74">
        <v>12</v>
      </c>
      <c r="B74">
        <v>7</v>
      </c>
    </row>
    <row r="75" spans="1:3" x14ac:dyDescent="0.3">
      <c r="A75">
        <v>14</v>
      </c>
      <c r="B75">
        <v>8</v>
      </c>
    </row>
    <row r="76" spans="1:3" x14ac:dyDescent="0.3">
      <c r="A76">
        <v>17</v>
      </c>
      <c r="B76">
        <v>16</v>
      </c>
    </row>
    <row r="77" spans="1:3" x14ac:dyDescent="0.3">
      <c r="A77">
        <v>19</v>
      </c>
      <c r="B77">
        <v>17</v>
      </c>
    </row>
    <row r="78" spans="1:3" x14ac:dyDescent="0.3">
      <c r="A78">
        <v>21</v>
      </c>
      <c r="B78">
        <v>17</v>
      </c>
    </row>
    <row r="79" spans="1:3" x14ac:dyDescent="0.3">
      <c r="A79">
        <v>24</v>
      </c>
      <c r="B79">
        <v>23</v>
      </c>
    </row>
    <row r="80" spans="1:3" x14ac:dyDescent="0.3">
      <c r="A80">
        <v>26</v>
      </c>
      <c r="B80">
        <v>23</v>
      </c>
    </row>
    <row r="81" spans="1:3" x14ac:dyDescent="0.3">
      <c r="A81">
        <v>28</v>
      </c>
      <c r="B81">
        <v>14</v>
      </c>
    </row>
    <row r="82" spans="1:3" x14ac:dyDescent="0.3">
      <c r="A82">
        <v>31</v>
      </c>
      <c r="B82">
        <v>6</v>
      </c>
    </row>
    <row r="83" spans="1:3" x14ac:dyDescent="0.3">
      <c r="A83">
        <v>33</v>
      </c>
    </row>
    <row r="84" spans="1:3" x14ac:dyDescent="0.3">
      <c r="A84">
        <v>35</v>
      </c>
    </row>
    <row r="85" spans="1:3" x14ac:dyDescent="0.3">
      <c r="A85">
        <v>38</v>
      </c>
    </row>
    <row r="86" spans="1:3" x14ac:dyDescent="0.3">
      <c r="A86">
        <v>40</v>
      </c>
    </row>
    <row r="89" spans="1:3" x14ac:dyDescent="0.3">
      <c r="A89" t="s">
        <v>104</v>
      </c>
    </row>
    <row r="90" spans="1:3" x14ac:dyDescent="0.3">
      <c r="A90" t="s">
        <v>98</v>
      </c>
      <c r="B90" t="s">
        <v>99</v>
      </c>
      <c r="C90" t="s">
        <v>1</v>
      </c>
    </row>
    <row r="91" spans="1:3" x14ac:dyDescent="0.3">
      <c r="A91">
        <v>0</v>
      </c>
      <c r="B91">
        <v>0</v>
      </c>
    </row>
    <row r="92" spans="1:3" x14ac:dyDescent="0.3">
      <c r="A92">
        <v>5</v>
      </c>
      <c r="B92">
        <v>0</v>
      </c>
    </row>
    <row r="93" spans="1:3" x14ac:dyDescent="0.3">
      <c r="A93">
        <v>7</v>
      </c>
      <c r="B93">
        <v>0</v>
      </c>
    </row>
    <row r="94" spans="1:3" x14ac:dyDescent="0.3">
      <c r="A94">
        <v>10</v>
      </c>
      <c r="B94">
        <v>0</v>
      </c>
    </row>
    <row r="95" spans="1:3" x14ac:dyDescent="0.3">
      <c r="A95">
        <v>12</v>
      </c>
      <c r="B95">
        <v>3</v>
      </c>
    </row>
    <row r="96" spans="1:3" x14ac:dyDescent="0.3">
      <c r="A96">
        <v>14</v>
      </c>
      <c r="B96">
        <v>4</v>
      </c>
    </row>
    <row r="97" spans="1:3" x14ac:dyDescent="0.3">
      <c r="A97">
        <v>17</v>
      </c>
      <c r="B97">
        <v>5</v>
      </c>
    </row>
    <row r="98" spans="1:3" x14ac:dyDescent="0.3">
      <c r="A98">
        <v>19</v>
      </c>
      <c r="B98">
        <v>8</v>
      </c>
    </row>
    <row r="99" spans="1:3" x14ac:dyDescent="0.3">
      <c r="A99">
        <v>21</v>
      </c>
      <c r="B99">
        <v>7</v>
      </c>
    </row>
    <row r="100" spans="1:3" x14ac:dyDescent="0.3">
      <c r="A100">
        <v>24</v>
      </c>
      <c r="B100">
        <v>13</v>
      </c>
    </row>
    <row r="101" spans="1:3" x14ac:dyDescent="0.3">
      <c r="A101">
        <v>26</v>
      </c>
      <c r="B101">
        <v>16</v>
      </c>
    </row>
    <row r="102" spans="1:3" x14ac:dyDescent="0.3">
      <c r="A102">
        <v>28</v>
      </c>
      <c r="B102">
        <v>13</v>
      </c>
    </row>
    <row r="103" spans="1:3" x14ac:dyDescent="0.3">
      <c r="A103">
        <v>31</v>
      </c>
      <c r="B103">
        <v>23</v>
      </c>
    </row>
    <row r="104" spans="1:3" x14ac:dyDescent="0.3">
      <c r="A104">
        <v>33</v>
      </c>
      <c r="B104">
        <v>28</v>
      </c>
    </row>
    <row r="105" spans="1:3" x14ac:dyDescent="0.3">
      <c r="A105">
        <v>35</v>
      </c>
      <c r="B105">
        <v>9</v>
      </c>
    </row>
    <row r="106" spans="1:3" x14ac:dyDescent="0.3">
      <c r="A106">
        <v>38</v>
      </c>
      <c r="B106">
        <v>7</v>
      </c>
    </row>
    <row r="107" spans="1:3" x14ac:dyDescent="0.3">
      <c r="A107">
        <v>40</v>
      </c>
    </row>
    <row r="108" spans="1:3" x14ac:dyDescent="0.3">
      <c r="A108" s="13"/>
    </row>
    <row r="110" spans="1:3" x14ac:dyDescent="0.3">
      <c r="A110" t="s">
        <v>105</v>
      </c>
    </row>
    <row r="111" spans="1:3" x14ac:dyDescent="0.3">
      <c r="A111" t="s">
        <v>98</v>
      </c>
      <c r="B111" t="s">
        <v>99</v>
      </c>
      <c r="C111" t="s">
        <v>1</v>
      </c>
    </row>
    <row r="112" spans="1:3" x14ac:dyDescent="0.3">
      <c r="A112">
        <v>0</v>
      </c>
      <c r="B112" s="8">
        <v>0</v>
      </c>
    </row>
    <row r="113" spans="1:2" x14ac:dyDescent="0.3">
      <c r="A113">
        <v>5</v>
      </c>
      <c r="B113">
        <v>0</v>
      </c>
    </row>
    <row r="114" spans="1:2" x14ac:dyDescent="0.3">
      <c r="A114">
        <v>7</v>
      </c>
      <c r="B114">
        <v>0</v>
      </c>
    </row>
    <row r="115" spans="1:2" x14ac:dyDescent="0.3">
      <c r="A115">
        <v>10</v>
      </c>
      <c r="B115">
        <v>0</v>
      </c>
    </row>
    <row r="116" spans="1:2" x14ac:dyDescent="0.3">
      <c r="A116">
        <v>12</v>
      </c>
      <c r="B116">
        <v>7</v>
      </c>
    </row>
    <row r="117" spans="1:2" x14ac:dyDescent="0.3">
      <c r="A117">
        <v>14</v>
      </c>
      <c r="B117">
        <v>7</v>
      </c>
    </row>
    <row r="118" spans="1:2" x14ac:dyDescent="0.3">
      <c r="A118">
        <v>17</v>
      </c>
      <c r="B118">
        <v>10</v>
      </c>
    </row>
    <row r="119" spans="1:2" x14ac:dyDescent="0.3">
      <c r="A119">
        <v>19</v>
      </c>
      <c r="B119">
        <v>10</v>
      </c>
    </row>
    <row r="120" spans="1:2" x14ac:dyDescent="0.3">
      <c r="A120">
        <v>21</v>
      </c>
      <c r="B120">
        <v>15</v>
      </c>
    </row>
    <row r="121" spans="1:2" x14ac:dyDescent="0.3">
      <c r="A121">
        <v>24</v>
      </c>
      <c r="B121">
        <v>24</v>
      </c>
    </row>
    <row r="122" spans="1:2" x14ac:dyDescent="0.3">
      <c r="A122">
        <v>26</v>
      </c>
      <c r="B122">
        <v>16</v>
      </c>
    </row>
    <row r="123" spans="1:2" x14ac:dyDescent="0.3">
      <c r="A123">
        <v>28</v>
      </c>
      <c r="B123">
        <v>5</v>
      </c>
    </row>
    <row r="124" spans="1:2" x14ac:dyDescent="0.3">
      <c r="A124">
        <v>31</v>
      </c>
      <c r="B124">
        <v>0</v>
      </c>
    </row>
    <row r="125" spans="1:2" x14ac:dyDescent="0.3">
      <c r="A125">
        <v>33</v>
      </c>
      <c r="B125">
        <v>1</v>
      </c>
    </row>
    <row r="126" spans="1:2" x14ac:dyDescent="0.3">
      <c r="A126">
        <v>35</v>
      </c>
    </row>
    <row r="127" spans="1:2" x14ac:dyDescent="0.3">
      <c r="A127">
        <v>38</v>
      </c>
    </row>
    <row r="128" spans="1:2" x14ac:dyDescent="0.3">
      <c r="A128">
        <v>40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BCF544-21B3-459A-9BDA-B0B0622C6ADE}">
  <dimension ref="A1:D31"/>
  <sheetViews>
    <sheetView tabSelected="1" workbookViewId="0">
      <selection activeCell="G13" sqref="G13"/>
    </sheetView>
  </sheetViews>
  <sheetFormatPr defaultRowHeight="14.4" x14ac:dyDescent="0.3"/>
  <cols>
    <col min="1" max="1" width="28.21875" customWidth="1"/>
  </cols>
  <sheetData>
    <row r="1" spans="1:4" x14ac:dyDescent="0.3">
      <c r="A1" t="s">
        <v>106</v>
      </c>
      <c r="B1" t="s">
        <v>107</v>
      </c>
      <c r="C1" t="s">
        <v>108</v>
      </c>
      <c r="D1" t="s">
        <v>109</v>
      </c>
    </row>
    <row r="2" spans="1:4" x14ac:dyDescent="0.3">
      <c r="A2" t="s">
        <v>110</v>
      </c>
      <c r="B2">
        <v>18.559999999999999</v>
      </c>
      <c r="C2">
        <v>1.5999999999999999E-5</v>
      </c>
      <c r="D2">
        <v>1E-4</v>
      </c>
    </row>
    <row r="3" spans="1:4" x14ac:dyDescent="0.3">
      <c r="A3" t="s">
        <v>111</v>
      </c>
      <c r="B3">
        <v>22.77</v>
      </c>
      <c r="C3">
        <v>1.7999999999999999E-6</v>
      </c>
      <c r="D3">
        <v>9.0999999999999993E-6</v>
      </c>
    </row>
    <row r="4" spans="1:4" x14ac:dyDescent="0.3">
      <c r="A4" t="s">
        <v>112</v>
      </c>
      <c r="B4">
        <v>0.59</v>
      </c>
      <c r="C4">
        <v>0.44359999999999999</v>
      </c>
      <c r="D4">
        <v>1</v>
      </c>
    </row>
    <row r="5" spans="1:4" x14ac:dyDescent="0.3">
      <c r="A5" t="s">
        <v>113</v>
      </c>
      <c r="B5">
        <v>72.59</v>
      </c>
      <c r="C5">
        <v>0</v>
      </c>
      <c r="D5">
        <v>0</v>
      </c>
    </row>
    <row r="6" spans="1:4" x14ac:dyDescent="0.3">
      <c r="A6" t="s">
        <v>114</v>
      </c>
      <c r="B6">
        <v>0.53</v>
      </c>
      <c r="C6">
        <v>0.46529999999999999</v>
      </c>
      <c r="D6">
        <v>1</v>
      </c>
    </row>
    <row r="7" spans="1:4" x14ac:dyDescent="0.3">
      <c r="A7" t="s">
        <v>115</v>
      </c>
      <c r="B7">
        <v>18.559999999999999</v>
      </c>
      <c r="C7">
        <v>1.5999999999999999E-5</v>
      </c>
      <c r="D7">
        <v>1E-4</v>
      </c>
    </row>
    <row r="8" spans="1:4" x14ac:dyDescent="0.3">
      <c r="A8" t="s">
        <v>116</v>
      </c>
      <c r="B8">
        <v>4.0199999999999996</v>
      </c>
      <c r="C8">
        <v>4.4999999999999998E-2</v>
      </c>
      <c r="D8">
        <v>0.22500000000000001</v>
      </c>
    </row>
    <row r="9" spans="1:4" x14ac:dyDescent="0.3">
      <c r="A9" t="s">
        <v>117</v>
      </c>
      <c r="B9">
        <v>19.87</v>
      </c>
      <c r="C9">
        <v>8.3000000000000002E-6</v>
      </c>
      <c r="D9">
        <v>4.1E-5</v>
      </c>
    </row>
    <row r="10" spans="1:4" x14ac:dyDescent="0.3">
      <c r="A10" t="s">
        <v>118</v>
      </c>
      <c r="B10">
        <v>0.42</v>
      </c>
      <c r="C10">
        <v>0.51770000000000005</v>
      </c>
      <c r="D10">
        <v>1</v>
      </c>
    </row>
    <row r="11" spans="1:4" x14ac:dyDescent="0.3">
      <c r="A11" t="s">
        <v>119</v>
      </c>
      <c r="B11">
        <v>20.14</v>
      </c>
      <c r="C11">
        <v>7.1999999999999997E-6</v>
      </c>
      <c r="D11">
        <v>3.6000000000000001E-5</v>
      </c>
    </row>
    <row r="12" spans="1:4" x14ac:dyDescent="0.3">
      <c r="A12" t="s">
        <v>120</v>
      </c>
      <c r="B12">
        <v>22.77</v>
      </c>
      <c r="C12">
        <v>1.7999999999999999E-6</v>
      </c>
      <c r="D12">
        <v>9.0999999999999993E-6</v>
      </c>
    </row>
    <row r="13" spans="1:4" x14ac:dyDescent="0.3">
      <c r="A13" t="s">
        <v>121</v>
      </c>
      <c r="B13">
        <v>4.0199999999999996</v>
      </c>
      <c r="C13">
        <v>4.4999999999999998E-2</v>
      </c>
      <c r="D13">
        <v>0.22500000000000001</v>
      </c>
    </row>
    <row r="14" spans="1:4" x14ac:dyDescent="0.3">
      <c r="A14" t="s">
        <v>122</v>
      </c>
      <c r="B14">
        <v>22.28</v>
      </c>
      <c r="C14">
        <v>2.3999999999999999E-6</v>
      </c>
      <c r="D14">
        <v>1.2E-5</v>
      </c>
    </row>
    <row r="15" spans="1:4" x14ac:dyDescent="0.3">
      <c r="A15" t="s">
        <v>123</v>
      </c>
      <c r="B15">
        <v>19.07</v>
      </c>
      <c r="C15">
        <v>1.2999999999999999E-5</v>
      </c>
      <c r="D15">
        <v>1E-4</v>
      </c>
    </row>
    <row r="16" spans="1:4" x14ac:dyDescent="0.3">
      <c r="A16" t="s">
        <v>124</v>
      </c>
      <c r="B16">
        <v>28.47</v>
      </c>
      <c r="C16" s="14">
        <v>9.5000000000000004E-8</v>
      </c>
      <c r="D16" s="14">
        <v>4.7999999999999996E-7</v>
      </c>
    </row>
    <row r="17" spans="1:4" x14ac:dyDescent="0.3">
      <c r="A17" t="s">
        <v>125</v>
      </c>
      <c r="B17">
        <v>0.59</v>
      </c>
      <c r="C17">
        <v>0.44359999999999999</v>
      </c>
      <c r="D17">
        <v>1</v>
      </c>
    </row>
    <row r="18" spans="1:4" x14ac:dyDescent="0.3">
      <c r="A18" t="s">
        <v>126</v>
      </c>
      <c r="B18">
        <v>19.87</v>
      </c>
      <c r="C18">
        <v>8.3000000000000002E-6</v>
      </c>
      <c r="D18">
        <v>4.1E-5</v>
      </c>
    </row>
    <row r="19" spans="1:4" x14ac:dyDescent="0.3">
      <c r="A19" t="s">
        <v>127</v>
      </c>
      <c r="B19">
        <v>22.28</v>
      </c>
      <c r="C19">
        <v>2.3999999999999999E-6</v>
      </c>
      <c r="D19">
        <v>1.2E-5</v>
      </c>
    </row>
    <row r="20" spans="1:4" x14ac:dyDescent="0.3">
      <c r="A20" t="s">
        <v>128</v>
      </c>
      <c r="B20">
        <v>81.67</v>
      </c>
      <c r="C20">
        <v>0</v>
      </c>
      <c r="D20">
        <v>0</v>
      </c>
    </row>
    <row r="21" spans="1:4" x14ac:dyDescent="0.3">
      <c r="A21" t="s">
        <v>129</v>
      </c>
      <c r="B21">
        <v>2.15</v>
      </c>
      <c r="C21">
        <v>0.14230000000000001</v>
      </c>
      <c r="D21">
        <v>0.71160000000000001</v>
      </c>
    </row>
    <row r="22" spans="1:4" x14ac:dyDescent="0.3">
      <c r="A22" t="s">
        <v>130</v>
      </c>
      <c r="B22">
        <v>72.59</v>
      </c>
      <c r="C22">
        <v>0</v>
      </c>
      <c r="D22">
        <v>0</v>
      </c>
    </row>
    <row r="23" spans="1:4" x14ac:dyDescent="0.3">
      <c r="A23" t="s">
        <v>131</v>
      </c>
      <c r="B23">
        <v>0.42</v>
      </c>
      <c r="C23">
        <v>0.51770000000000005</v>
      </c>
      <c r="D23">
        <v>1</v>
      </c>
    </row>
    <row r="24" spans="1:4" x14ac:dyDescent="0.3">
      <c r="A24" t="s">
        <v>132</v>
      </c>
      <c r="B24">
        <v>19.07</v>
      </c>
      <c r="C24">
        <v>1.2999999999999999E-5</v>
      </c>
      <c r="D24">
        <v>1E-4</v>
      </c>
    </row>
    <row r="25" spans="1:4" x14ac:dyDescent="0.3">
      <c r="A25" t="s">
        <v>133</v>
      </c>
      <c r="B25">
        <v>81.67</v>
      </c>
      <c r="C25">
        <v>0</v>
      </c>
      <c r="D25">
        <v>0</v>
      </c>
    </row>
    <row r="26" spans="1:4" x14ac:dyDescent="0.3">
      <c r="A26" t="s">
        <v>134</v>
      </c>
      <c r="B26">
        <v>82.58</v>
      </c>
      <c r="C26">
        <v>0</v>
      </c>
      <c r="D26">
        <v>0</v>
      </c>
    </row>
    <row r="27" spans="1:4" x14ac:dyDescent="0.3">
      <c r="A27" t="s">
        <v>135</v>
      </c>
      <c r="B27">
        <v>0.53</v>
      </c>
      <c r="C27">
        <v>0.46529999999999999</v>
      </c>
      <c r="D27">
        <v>1</v>
      </c>
    </row>
    <row r="28" spans="1:4" x14ac:dyDescent="0.3">
      <c r="A28" t="s">
        <v>136</v>
      </c>
      <c r="B28">
        <v>20.14</v>
      </c>
      <c r="C28">
        <v>7.1999999999999997E-6</v>
      </c>
      <c r="D28">
        <v>3.6000000000000001E-5</v>
      </c>
    </row>
    <row r="29" spans="1:4" x14ac:dyDescent="0.3">
      <c r="A29" t="s">
        <v>137</v>
      </c>
      <c r="B29">
        <v>28.47</v>
      </c>
      <c r="C29" s="14">
        <v>9.5000000000000004E-8</v>
      </c>
      <c r="D29" s="14">
        <v>4.7999999999999996E-7</v>
      </c>
    </row>
    <row r="30" spans="1:4" x14ac:dyDescent="0.3">
      <c r="A30" t="s">
        <v>138</v>
      </c>
      <c r="B30">
        <v>2.15</v>
      </c>
      <c r="C30">
        <v>0.14230000000000001</v>
      </c>
      <c r="D30">
        <v>0.71160000000000001</v>
      </c>
    </row>
    <row r="31" spans="1:4" x14ac:dyDescent="0.3">
      <c r="A31" t="s">
        <v>139</v>
      </c>
      <c r="B31">
        <v>82.58</v>
      </c>
      <c r="C31">
        <v>0</v>
      </c>
      <c r="D31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5BC97E-53AB-4D95-B596-CEE2348C1D57}">
  <dimension ref="A1:AH398"/>
  <sheetViews>
    <sheetView zoomScale="70" zoomScaleNormal="70" workbookViewId="0">
      <pane ySplit="1" topLeftCell="A2" activePane="bottomLeft" state="frozen"/>
      <selection pane="bottomLeft" activeCell="O6" sqref="O6:X24"/>
    </sheetView>
  </sheetViews>
  <sheetFormatPr defaultColWidth="8.77734375" defaultRowHeight="14.4" x14ac:dyDescent="0.3"/>
  <cols>
    <col min="1" max="1" width="20.109375" bestFit="1" customWidth="1"/>
    <col min="3" max="3" width="11.109375" customWidth="1"/>
    <col min="4" max="4" width="9.77734375" bestFit="1" customWidth="1"/>
    <col min="5" max="5" width="11.77734375" bestFit="1" customWidth="1"/>
    <col min="6" max="6" width="13.44140625" bestFit="1" customWidth="1"/>
    <col min="7" max="8" width="12.109375" customWidth="1"/>
    <col min="12" max="12" width="10.109375" bestFit="1" customWidth="1"/>
    <col min="15" max="15" width="9.44140625" customWidth="1"/>
    <col min="16" max="16" width="10.44140625" bestFit="1" customWidth="1"/>
    <col min="17" max="18" width="9.33203125" bestFit="1" customWidth="1"/>
    <col min="19" max="19" width="8.5546875" bestFit="1" customWidth="1"/>
    <col min="20" max="20" width="12.6640625" bestFit="1" customWidth="1"/>
    <col min="21" max="21" width="12.5546875" bestFit="1" customWidth="1"/>
    <col min="22" max="22" width="13.109375" bestFit="1" customWidth="1"/>
    <col min="23" max="23" width="12.88671875" bestFit="1" customWidth="1"/>
    <col min="24" max="24" width="9.109375" bestFit="1" customWidth="1"/>
    <col min="25" max="25" width="8.44140625" bestFit="1" customWidth="1"/>
    <col min="26" max="26" width="11.5546875" bestFit="1" customWidth="1"/>
  </cols>
  <sheetData>
    <row r="1" spans="1:34" x14ac:dyDescent="0.3">
      <c r="A1" s="1" t="s">
        <v>0</v>
      </c>
      <c r="B1" s="1" t="s">
        <v>2</v>
      </c>
      <c r="C1" s="1" t="s">
        <v>3</v>
      </c>
      <c r="D1" s="1" t="s">
        <v>6</v>
      </c>
      <c r="E1" s="1" t="s">
        <v>4</v>
      </c>
      <c r="F1" s="1" t="s">
        <v>5</v>
      </c>
      <c r="G1" s="1" t="s">
        <v>1</v>
      </c>
      <c r="H1" s="1" t="s">
        <v>7</v>
      </c>
      <c r="I1" s="1" t="s">
        <v>8</v>
      </c>
    </row>
    <row r="2" spans="1:34" x14ac:dyDescent="0.3">
      <c r="A2" t="s">
        <v>58</v>
      </c>
      <c r="B2">
        <v>0</v>
      </c>
      <c r="C2">
        <v>39</v>
      </c>
      <c r="D2">
        <f t="shared" ref="D2:D20" si="0">SUM(E2:F2,D1)</f>
        <v>0</v>
      </c>
      <c r="E2">
        <v>0</v>
      </c>
      <c r="F2">
        <v>0</v>
      </c>
      <c r="G2">
        <v>0</v>
      </c>
      <c r="H2">
        <f>C2/$C$2</f>
        <v>1</v>
      </c>
      <c r="I2">
        <f>H2*100</f>
        <v>100</v>
      </c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34" x14ac:dyDescent="0.3">
      <c r="A3" t="s">
        <v>58</v>
      </c>
      <c r="B3">
        <v>5</v>
      </c>
      <c r="C3">
        <f t="shared" ref="C3:C20" si="1">$C$2-D3</f>
        <v>39</v>
      </c>
      <c r="D3">
        <f t="shared" si="0"/>
        <v>0</v>
      </c>
      <c r="E3">
        <v>0</v>
      </c>
      <c r="F3">
        <v>0</v>
      </c>
      <c r="G3">
        <v>0</v>
      </c>
      <c r="H3">
        <f t="shared" ref="H3:H20" si="2">C3/$C$2</f>
        <v>1</v>
      </c>
      <c r="I3">
        <f t="shared" ref="I3:I40" si="3">H3*100</f>
        <v>100</v>
      </c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1:34" x14ac:dyDescent="0.3">
      <c r="A4" t="s">
        <v>58</v>
      </c>
      <c r="B4">
        <v>7</v>
      </c>
      <c r="C4">
        <f t="shared" si="1"/>
        <v>39</v>
      </c>
      <c r="D4">
        <f t="shared" si="0"/>
        <v>0</v>
      </c>
      <c r="E4">
        <v>0</v>
      </c>
      <c r="F4">
        <v>0</v>
      </c>
      <c r="G4">
        <v>0</v>
      </c>
      <c r="H4">
        <f t="shared" si="2"/>
        <v>1</v>
      </c>
      <c r="I4">
        <f t="shared" si="3"/>
        <v>100</v>
      </c>
      <c r="O4">
        <v>1</v>
      </c>
      <c r="P4">
        <v>2</v>
      </c>
      <c r="Q4">
        <v>3</v>
      </c>
      <c r="R4">
        <v>4</v>
      </c>
      <c r="S4">
        <v>5</v>
      </c>
      <c r="T4">
        <v>6</v>
      </c>
      <c r="U4">
        <v>7</v>
      </c>
    </row>
    <row r="5" spans="1:34" x14ac:dyDescent="0.3">
      <c r="A5" t="s">
        <v>58</v>
      </c>
      <c r="B5">
        <v>10</v>
      </c>
      <c r="C5">
        <f t="shared" si="1"/>
        <v>39</v>
      </c>
      <c r="D5">
        <f t="shared" si="0"/>
        <v>0</v>
      </c>
      <c r="E5">
        <v>0</v>
      </c>
      <c r="F5">
        <v>0</v>
      </c>
      <c r="G5">
        <v>0</v>
      </c>
      <c r="H5">
        <f t="shared" si="2"/>
        <v>1</v>
      </c>
      <c r="I5">
        <f t="shared" si="3"/>
        <v>100</v>
      </c>
      <c r="L5" s="1" t="s">
        <v>9</v>
      </c>
      <c r="N5" t="s">
        <v>2</v>
      </c>
      <c r="O5" t="s">
        <v>82</v>
      </c>
      <c r="P5" t="s">
        <v>86</v>
      </c>
      <c r="Q5" t="s">
        <v>74</v>
      </c>
      <c r="R5" t="s">
        <v>83</v>
      </c>
      <c r="S5" t="s">
        <v>84</v>
      </c>
      <c r="T5" t="s">
        <v>85</v>
      </c>
      <c r="U5" t="s">
        <v>87</v>
      </c>
      <c r="V5" t="s">
        <v>88</v>
      </c>
      <c r="W5" t="s">
        <v>89</v>
      </c>
      <c r="X5" t="s">
        <v>90</v>
      </c>
    </row>
    <row r="6" spans="1:34" x14ac:dyDescent="0.3">
      <c r="A6" t="s">
        <v>58</v>
      </c>
      <c r="B6">
        <v>12</v>
      </c>
      <c r="C6">
        <f t="shared" si="1"/>
        <v>36</v>
      </c>
      <c r="D6">
        <f t="shared" si="0"/>
        <v>3</v>
      </c>
      <c r="E6">
        <v>3</v>
      </c>
      <c r="F6">
        <v>0</v>
      </c>
      <c r="G6">
        <v>0</v>
      </c>
      <c r="H6">
        <f t="shared" si="2"/>
        <v>0.92307692307692313</v>
      </c>
      <c r="I6">
        <f t="shared" si="3"/>
        <v>92.307692307692307</v>
      </c>
      <c r="M6">
        <v>0</v>
      </c>
      <c r="N6">
        <v>0</v>
      </c>
      <c r="O6">
        <v>100</v>
      </c>
      <c r="P6" s="10">
        <v>100</v>
      </c>
      <c r="Q6" s="10">
        <v>100</v>
      </c>
      <c r="R6" s="10">
        <v>100</v>
      </c>
      <c r="S6" s="10">
        <v>100</v>
      </c>
      <c r="T6" s="10">
        <v>100</v>
      </c>
      <c r="U6" s="10">
        <v>100</v>
      </c>
      <c r="V6" s="10">
        <v>100</v>
      </c>
      <c r="W6" s="10">
        <v>100</v>
      </c>
      <c r="X6">
        <v>100</v>
      </c>
      <c r="Y6" s="10"/>
      <c r="Z6" s="10"/>
      <c r="AA6" s="10"/>
      <c r="AB6" s="10"/>
      <c r="AC6" s="10"/>
      <c r="AE6" s="10"/>
      <c r="AF6" s="10"/>
      <c r="AG6" s="10"/>
      <c r="AH6" s="10"/>
    </row>
    <row r="7" spans="1:34" x14ac:dyDescent="0.3">
      <c r="A7" t="s">
        <v>58</v>
      </c>
      <c r="B7">
        <v>14</v>
      </c>
      <c r="C7">
        <f t="shared" si="1"/>
        <v>35</v>
      </c>
      <c r="D7">
        <f t="shared" si="0"/>
        <v>4</v>
      </c>
      <c r="E7">
        <v>1</v>
      </c>
      <c r="G7">
        <v>0</v>
      </c>
      <c r="H7">
        <f t="shared" si="2"/>
        <v>0.89743589743589747</v>
      </c>
      <c r="I7">
        <f t="shared" si="3"/>
        <v>89.743589743589752</v>
      </c>
      <c r="M7">
        <v>5</v>
      </c>
      <c r="N7">
        <v>5</v>
      </c>
      <c r="O7">
        <v>100</v>
      </c>
      <c r="P7" s="10">
        <v>100</v>
      </c>
      <c r="Q7" s="10">
        <v>100</v>
      </c>
      <c r="R7" s="10">
        <v>100</v>
      </c>
      <c r="S7" s="10">
        <v>100</v>
      </c>
      <c r="T7" s="10">
        <v>100</v>
      </c>
      <c r="U7" s="10">
        <v>100</v>
      </c>
      <c r="V7" s="10">
        <v>100</v>
      </c>
      <c r="W7" s="10">
        <v>100</v>
      </c>
      <c r="X7">
        <v>100</v>
      </c>
      <c r="Y7" s="10"/>
      <c r="Z7" s="10"/>
      <c r="AA7" s="10"/>
      <c r="AB7" s="10"/>
      <c r="AC7" s="10"/>
      <c r="AE7" s="10"/>
      <c r="AF7" s="10"/>
      <c r="AG7" s="10"/>
      <c r="AH7" s="10"/>
    </row>
    <row r="8" spans="1:34" x14ac:dyDescent="0.3">
      <c r="A8" t="s">
        <v>58</v>
      </c>
      <c r="B8">
        <v>17</v>
      </c>
      <c r="C8">
        <f t="shared" si="1"/>
        <v>33</v>
      </c>
      <c r="D8">
        <f t="shared" si="0"/>
        <v>6</v>
      </c>
      <c r="E8">
        <v>2</v>
      </c>
      <c r="G8">
        <v>0</v>
      </c>
      <c r="H8">
        <f t="shared" si="2"/>
        <v>0.84615384615384615</v>
      </c>
      <c r="I8">
        <f t="shared" si="3"/>
        <v>84.615384615384613</v>
      </c>
      <c r="M8">
        <v>7</v>
      </c>
      <c r="N8">
        <v>7</v>
      </c>
      <c r="O8">
        <v>100</v>
      </c>
      <c r="P8" s="10">
        <v>100</v>
      </c>
      <c r="Q8" s="10">
        <v>100</v>
      </c>
      <c r="R8" s="10">
        <v>100</v>
      </c>
      <c r="S8" s="10">
        <v>100</v>
      </c>
      <c r="T8" s="10">
        <v>100</v>
      </c>
      <c r="U8" s="10">
        <v>100</v>
      </c>
      <c r="V8" s="10">
        <v>100</v>
      </c>
      <c r="W8" s="10">
        <v>100</v>
      </c>
      <c r="X8">
        <v>100</v>
      </c>
      <c r="Y8" s="10"/>
      <c r="Z8" s="10"/>
      <c r="AA8" s="10"/>
      <c r="AB8" s="10"/>
      <c r="AC8" s="10"/>
      <c r="AE8" s="10"/>
      <c r="AF8" s="10"/>
      <c r="AG8" s="10"/>
      <c r="AH8" s="10"/>
    </row>
    <row r="9" spans="1:34" x14ac:dyDescent="0.3">
      <c r="A9" t="s">
        <v>58</v>
      </c>
      <c r="B9">
        <v>19</v>
      </c>
      <c r="C9">
        <f t="shared" si="1"/>
        <v>30</v>
      </c>
      <c r="D9">
        <f t="shared" si="0"/>
        <v>9</v>
      </c>
      <c r="E9">
        <v>3</v>
      </c>
      <c r="G9">
        <v>0</v>
      </c>
      <c r="H9">
        <f t="shared" si="2"/>
        <v>0.76923076923076927</v>
      </c>
      <c r="I9">
        <f t="shared" si="3"/>
        <v>76.923076923076934</v>
      </c>
      <c r="M9">
        <v>10</v>
      </c>
      <c r="N9">
        <v>10</v>
      </c>
      <c r="O9">
        <v>100</v>
      </c>
      <c r="P9" s="10">
        <v>100</v>
      </c>
      <c r="Q9" s="10">
        <v>100</v>
      </c>
      <c r="R9" s="10">
        <v>100</v>
      </c>
      <c r="S9" s="10">
        <v>100</v>
      </c>
      <c r="T9" s="10">
        <v>100</v>
      </c>
      <c r="U9" s="10">
        <v>100</v>
      </c>
      <c r="V9" s="10">
        <v>100</v>
      </c>
      <c r="W9" s="10">
        <v>100</v>
      </c>
      <c r="X9">
        <v>100</v>
      </c>
      <c r="Y9" s="10"/>
      <c r="Z9" s="10"/>
      <c r="AA9" s="10"/>
      <c r="AB9" s="10"/>
      <c r="AC9" s="10"/>
      <c r="AE9" s="10"/>
      <c r="AF9" s="10"/>
      <c r="AG9" s="10"/>
      <c r="AH9" s="10"/>
    </row>
    <row r="10" spans="1:34" x14ac:dyDescent="0.3">
      <c r="A10" t="s">
        <v>58</v>
      </c>
      <c r="B10">
        <v>21</v>
      </c>
      <c r="C10">
        <f t="shared" si="1"/>
        <v>27</v>
      </c>
      <c r="D10">
        <f t="shared" si="0"/>
        <v>12</v>
      </c>
      <c r="E10">
        <v>3</v>
      </c>
      <c r="G10">
        <v>0</v>
      </c>
      <c r="H10">
        <f t="shared" si="2"/>
        <v>0.69230769230769229</v>
      </c>
      <c r="I10">
        <f t="shared" si="3"/>
        <v>69.230769230769226</v>
      </c>
      <c r="M10">
        <v>12</v>
      </c>
      <c r="N10">
        <v>12</v>
      </c>
      <c r="O10" s="10">
        <v>92.307692307692307</v>
      </c>
      <c r="P10" s="10">
        <v>93.548387096774192</v>
      </c>
      <c r="Q10" s="10">
        <v>85</v>
      </c>
      <c r="R10" s="10">
        <v>89.85507246376811</v>
      </c>
      <c r="S10" s="10">
        <v>97.297297297297305</v>
      </c>
      <c r="T10" s="10">
        <v>95.495495495495504</v>
      </c>
      <c r="U10" s="10">
        <v>95.604395604395606</v>
      </c>
      <c r="V10" s="10">
        <v>94.936708860759495</v>
      </c>
      <c r="W10" s="10">
        <v>94.117647058823522</v>
      </c>
      <c r="X10" s="10">
        <v>97.61904761904762</v>
      </c>
      <c r="Y10" s="10"/>
      <c r="Z10" s="10"/>
      <c r="AA10" s="10"/>
      <c r="AB10" s="10"/>
      <c r="AC10" s="10"/>
      <c r="AD10" s="10"/>
      <c r="AE10" s="10"/>
      <c r="AF10" s="10"/>
      <c r="AG10" s="10"/>
      <c r="AH10" s="10"/>
    </row>
    <row r="11" spans="1:34" x14ac:dyDescent="0.3">
      <c r="A11" t="s">
        <v>58</v>
      </c>
      <c r="B11">
        <v>24</v>
      </c>
      <c r="C11">
        <f t="shared" si="1"/>
        <v>25</v>
      </c>
      <c r="D11">
        <f t="shared" si="0"/>
        <v>14</v>
      </c>
      <c r="E11">
        <v>2</v>
      </c>
      <c r="G11">
        <v>0</v>
      </c>
      <c r="H11">
        <f t="shared" si="2"/>
        <v>0.64102564102564108</v>
      </c>
      <c r="I11">
        <f t="shared" si="3"/>
        <v>64.102564102564102</v>
      </c>
      <c r="M11">
        <v>14</v>
      </c>
      <c r="N11">
        <v>14</v>
      </c>
      <c r="O11" s="10">
        <v>89.743589743589752</v>
      </c>
      <c r="P11" s="10">
        <v>88.709677419354833</v>
      </c>
      <c r="Q11" s="10">
        <v>80</v>
      </c>
      <c r="R11" s="10">
        <v>84.05797101449275</v>
      </c>
      <c r="S11" s="10">
        <v>93.693693693693689</v>
      </c>
      <c r="T11" s="10">
        <v>90.990990990990994</v>
      </c>
      <c r="U11" s="10">
        <v>94.505494505494497</v>
      </c>
      <c r="V11" s="10">
        <v>91.139240506329116</v>
      </c>
      <c r="W11" s="10">
        <v>88.235294117647058</v>
      </c>
      <c r="X11" s="10">
        <v>92.857142857142861</v>
      </c>
      <c r="Y11" s="10"/>
      <c r="Z11" s="10"/>
      <c r="AA11" s="10"/>
      <c r="AB11" s="10"/>
      <c r="AC11" s="10"/>
      <c r="AD11" s="10"/>
      <c r="AE11" s="10"/>
      <c r="AF11" s="10"/>
      <c r="AG11" s="10"/>
      <c r="AH11" s="10"/>
    </row>
    <row r="12" spans="1:34" x14ac:dyDescent="0.3">
      <c r="A12" t="s">
        <v>58</v>
      </c>
      <c r="B12">
        <v>26</v>
      </c>
      <c r="C12">
        <f t="shared" si="1"/>
        <v>22</v>
      </c>
      <c r="D12">
        <f>SUM(E12:F12,D11)</f>
        <v>17</v>
      </c>
      <c r="E12">
        <v>3</v>
      </c>
      <c r="G12">
        <v>0</v>
      </c>
      <c r="H12">
        <f t="shared" si="2"/>
        <v>0.5641025641025641</v>
      </c>
      <c r="I12">
        <f t="shared" si="3"/>
        <v>56.410256410256409</v>
      </c>
      <c r="M12">
        <v>17</v>
      </c>
      <c r="N12">
        <v>17</v>
      </c>
      <c r="O12" s="10">
        <v>84.615384615384613</v>
      </c>
      <c r="P12" s="10">
        <v>87.096774193548384</v>
      </c>
      <c r="Q12" s="10">
        <v>80</v>
      </c>
      <c r="R12" s="10">
        <v>73.91304347826086</v>
      </c>
      <c r="S12" s="10">
        <v>88.288288288288285</v>
      </c>
      <c r="T12" s="10">
        <v>87.387387387387378</v>
      </c>
      <c r="U12" s="10">
        <v>92.307692307692307</v>
      </c>
      <c r="V12" s="10">
        <v>82.278481012658233</v>
      </c>
      <c r="W12" s="10">
        <v>83.82352941176471</v>
      </c>
      <c r="X12" s="10">
        <v>73.80952380952381</v>
      </c>
      <c r="Y12" s="10"/>
      <c r="Z12" s="10"/>
      <c r="AA12" s="10"/>
      <c r="AB12" s="10"/>
      <c r="AC12" s="10"/>
      <c r="AD12" s="10"/>
      <c r="AE12" s="10"/>
      <c r="AF12" s="10"/>
      <c r="AG12" s="10"/>
      <c r="AH12" s="10"/>
    </row>
    <row r="13" spans="1:34" x14ac:dyDescent="0.3">
      <c r="A13" t="s">
        <v>58</v>
      </c>
      <c r="B13">
        <v>30</v>
      </c>
      <c r="C13">
        <f t="shared" si="1"/>
        <v>17</v>
      </c>
      <c r="D13">
        <f t="shared" si="0"/>
        <v>22</v>
      </c>
      <c r="E13">
        <v>5</v>
      </c>
      <c r="G13">
        <v>0</v>
      </c>
      <c r="H13">
        <f t="shared" si="2"/>
        <v>0.4358974358974359</v>
      </c>
      <c r="I13">
        <f t="shared" si="3"/>
        <v>43.589743589743591</v>
      </c>
      <c r="M13">
        <v>19</v>
      </c>
      <c r="N13">
        <v>19</v>
      </c>
      <c r="O13" s="10">
        <v>76.923076923076934</v>
      </c>
      <c r="P13" s="10">
        <v>83.870967741935488</v>
      </c>
      <c r="Q13" s="10">
        <v>75</v>
      </c>
      <c r="R13" s="10">
        <v>60.869565217391312</v>
      </c>
      <c r="S13" s="10">
        <v>81.081081081081081</v>
      </c>
      <c r="T13" s="10">
        <v>82.882882882882882</v>
      </c>
      <c r="U13" s="10">
        <v>90.109890109890117</v>
      </c>
      <c r="V13" s="10">
        <v>56.962025316455701</v>
      </c>
      <c r="W13" s="10">
        <v>76.470588235294116</v>
      </c>
      <c r="X13" s="10">
        <v>61.904761904761905</v>
      </c>
      <c r="Y13" s="10"/>
      <c r="Z13" s="10"/>
      <c r="AA13" s="10"/>
      <c r="AB13" s="10"/>
      <c r="AC13" s="10"/>
      <c r="AD13" s="10"/>
      <c r="AE13" s="10"/>
      <c r="AF13" s="10"/>
      <c r="AG13" s="10"/>
      <c r="AH13" s="10"/>
    </row>
    <row r="14" spans="1:34" x14ac:dyDescent="0.3">
      <c r="A14" t="s">
        <v>58</v>
      </c>
      <c r="B14">
        <v>32</v>
      </c>
      <c r="C14">
        <f t="shared" si="1"/>
        <v>14</v>
      </c>
      <c r="D14">
        <f t="shared" si="0"/>
        <v>25</v>
      </c>
      <c r="E14">
        <v>3</v>
      </c>
      <c r="F14">
        <v>0</v>
      </c>
      <c r="G14">
        <v>0</v>
      </c>
      <c r="H14">
        <f t="shared" si="2"/>
        <v>0.35897435897435898</v>
      </c>
      <c r="I14">
        <f t="shared" si="3"/>
        <v>35.897435897435898</v>
      </c>
      <c r="M14">
        <v>21</v>
      </c>
      <c r="N14">
        <v>21</v>
      </c>
      <c r="O14" s="10">
        <v>69.230769230769226</v>
      </c>
      <c r="P14" s="10">
        <v>80.645161290322577</v>
      </c>
      <c r="Q14" s="10">
        <v>60</v>
      </c>
      <c r="R14" s="10">
        <v>57.971014492753625</v>
      </c>
      <c r="S14" s="10">
        <v>72.972972972972968</v>
      </c>
      <c r="T14" s="10">
        <v>78.378378378378372</v>
      </c>
      <c r="U14" s="10">
        <v>86.813186813186817</v>
      </c>
      <c r="V14" s="10">
        <v>43.037974683544306</v>
      </c>
      <c r="W14" s="10">
        <v>72.058823529411768</v>
      </c>
      <c r="X14" s="10">
        <v>42.857142857142854</v>
      </c>
      <c r="Y14" s="10"/>
      <c r="Z14" s="10"/>
      <c r="AA14" s="10"/>
      <c r="AB14" s="10"/>
      <c r="AC14" s="10"/>
      <c r="AD14" s="10"/>
      <c r="AE14" s="10"/>
      <c r="AF14" s="10"/>
      <c r="AG14" s="10"/>
      <c r="AH14" s="10"/>
    </row>
    <row r="15" spans="1:34" x14ac:dyDescent="0.3">
      <c r="A15" t="s">
        <v>58</v>
      </c>
      <c r="B15">
        <v>34</v>
      </c>
      <c r="C15">
        <f t="shared" si="1"/>
        <v>11</v>
      </c>
      <c r="D15">
        <f t="shared" si="0"/>
        <v>28</v>
      </c>
      <c r="E15">
        <v>3</v>
      </c>
      <c r="F15">
        <v>0</v>
      </c>
      <c r="G15">
        <v>0</v>
      </c>
      <c r="H15">
        <f t="shared" si="2"/>
        <v>0.28205128205128205</v>
      </c>
      <c r="I15">
        <f t="shared" si="3"/>
        <v>28.205128205128204</v>
      </c>
      <c r="M15">
        <v>24</v>
      </c>
      <c r="N15">
        <v>24</v>
      </c>
      <c r="O15" s="10">
        <v>64.102564102564102</v>
      </c>
      <c r="P15" s="10">
        <v>74.193548387096769</v>
      </c>
      <c r="Q15" s="10">
        <v>45</v>
      </c>
      <c r="R15" s="10">
        <v>55.072463768115945</v>
      </c>
      <c r="S15" s="10">
        <v>52.252252252252248</v>
      </c>
      <c r="T15" s="10">
        <v>72.972972972972968</v>
      </c>
      <c r="U15" s="10">
        <v>82.417582417582409</v>
      </c>
      <c r="V15" s="10">
        <v>22.784810126582279</v>
      </c>
      <c r="W15" s="10">
        <v>67.64705882352942</v>
      </c>
      <c r="X15" s="10">
        <v>7.1428571428571423</v>
      </c>
      <c r="Y15" s="10"/>
      <c r="Z15" s="10"/>
      <c r="AA15" s="10"/>
      <c r="AB15" s="10"/>
      <c r="AC15" s="10"/>
      <c r="AD15" s="10"/>
      <c r="AE15" s="10"/>
      <c r="AF15" s="10"/>
      <c r="AG15" s="10"/>
      <c r="AH15" s="10"/>
    </row>
    <row r="16" spans="1:34" x14ac:dyDescent="0.3">
      <c r="A16" t="s">
        <v>58</v>
      </c>
      <c r="B16">
        <v>37</v>
      </c>
      <c r="C16">
        <f t="shared" si="1"/>
        <v>2</v>
      </c>
      <c r="D16">
        <f>SUM(E16:F16,D15)</f>
        <v>37</v>
      </c>
      <c r="E16">
        <v>9</v>
      </c>
      <c r="F16">
        <v>0</v>
      </c>
      <c r="G16">
        <v>0</v>
      </c>
      <c r="H16">
        <f t="shared" si="2"/>
        <v>5.128205128205128E-2</v>
      </c>
      <c r="I16">
        <f t="shared" si="3"/>
        <v>5.1282051282051277</v>
      </c>
      <c r="M16">
        <v>26</v>
      </c>
      <c r="N16">
        <v>26</v>
      </c>
      <c r="O16" s="10">
        <v>56.410256410256409</v>
      </c>
      <c r="P16" s="10">
        <v>66.129032258064512</v>
      </c>
      <c r="Q16" s="10">
        <v>15</v>
      </c>
      <c r="R16" s="10">
        <v>39.130434782608695</v>
      </c>
      <c r="S16" s="10">
        <v>29.72972972972973</v>
      </c>
      <c r="T16" s="10">
        <v>66.666666666666657</v>
      </c>
      <c r="U16" s="10">
        <v>78.021978021978029</v>
      </c>
      <c r="V16" s="10">
        <v>8.8607594936708853</v>
      </c>
      <c r="W16" s="12">
        <v>52.941176470588239</v>
      </c>
      <c r="X16" s="10">
        <v>2.3809523809523809</v>
      </c>
      <c r="Y16" s="10"/>
      <c r="Z16" s="10"/>
      <c r="AA16" s="10"/>
      <c r="AB16" s="10"/>
      <c r="AC16" s="10"/>
      <c r="AD16" s="10"/>
      <c r="AE16" s="10"/>
      <c r="AF16" s="10"/>
      <c r="AG16" s="12"/>
      <c r="AH16" s="10"/>
    </row>
    <row r="17" spans="1:34" x14ac:dyDescent="0.3">
      <c r="A17" t="s">
        <v>58</v>
      </c>
      <c r="B17">
        <v>39</v>
      </c>
      <c r="C17">
        <f t="shared" si="1"/>
        <v>1</v>
      </c>
      <c r="D17">
        <f t="shared" si="0"/>
        <v>38</v>
      </c>
      <c r="E17">
        <v>1</v>
      </c>
      <c r="F17">
        <v>0</v>
      </c>
      <c r="G17">
        <v>0</v>
      </c>
      <c r="H17">
        <f t="shared" si="2"/>
        <v>2.564102564102564E-2</v>
      </c>
      <c r="I17">
        <f t="shared" si="3"/>
        <v>2.5641025641025639</v>
      </c>
      <c r="M17">
        <v>28</v>
      </c>
      <c r="N17">
        <v>28</v>
      </c>
      <c r="O17" s="10">
        <v>43.589743589743591</v>
      </c>
      <c r="P17" s="10">
        <v>61.29032258064516</v>
      </c>
      <c r="Q17" s="10">
        <v>10</v>
      </c>
      <c r="R17" s="10">
        <v>33.333333333333329</v>
      </c>
      <c r="S17" s="10">
        <v>12.612612612612612</v>
      </c>
      <c r="T17" s="10">
        <v>54.954954954954957</v>
      </c>
      <c r="U17" s="10">
        <v>74.72527472527473</v>
      </c>
      <c r="V17" s="10">
        <v>2.5316455696202533</v>
      </c>
      <c r="W17" s="10">
        <v>35.294117647058826</v>
      </c>
      <c r="X17" s="10">
        <v>2.3809523809523809</v>
      </c>
      <c r="Y17" s="10"/>
      <c r="Z17" s="10"/>
      <c r="AA17" s="10"/>
      <c r="AB17" s="10"/>
      <c r="AC17" s="10"/>
      <c r="AD17" s="10"/>
      <c r="AE17" s="10"/>
      <c r="AF17" s="10"/>
      <c r="AG17" s="10"/>
      <c r="AH17" s="10"/>
    </row>
    <row r="18" spans="1:34" x14ac:dyDescent="0.3">
      <c r="A18" t="s">
        <v>58</v>
      </c>
      <c r="B18">
        <v>41</v>
      </c>
      <c r="C18">
        <f>$C$2-D18</f>
        <v>0</v>
      </c>
      <c r="D18">
        <f t="shared" si="0"/>
        <v>39</v>
      </c>
      <c r="E18">
        <v>1</v>
      </c>
      <c r="F18">
        <v>0</v>
      </c>
      <c r="G18">
        <v>0</v>
      </c>
      <c r="H18">
        <f t="shared" si="2"/>
        <v>0</v>
      </c>
      <c r="I18">
        <f t="shared" si="3"/>
        <v>0</v>
      </c>
      <c r="M18">
        <v>31</v>
      </c>
      <c r="N18">
        <v>31</v>
      </c>
      <c r="O18" s="10">
        <v>35.897435897435898</v>
      </c>
      <c r="P18" s="10">
        <v>50</v>
      </c>
      <c r="Q18" s="10">
        <v>5</v>
      </c>
      <c r="R18" s="10">
        <v>10.144927536231885</v>
      </c>
      <c r="S18" s="10">
        <v>2.7027027027027026</v>
      </c>
      <c r="T18" s="10">
        <v>44.144144144144143</v>
      </c>
      <c r="U18" s="10">
        <v>69.230769230769226</v>
      </c>
      <c r="V18" s="10">
        <v>0</v>
      </c>
      <c r="W18" s="10">
        <v>11.76470588235294</v>
      </c>
      <c r="X18" s="10">
        <v>0</v>
      </c>
      <c r="Y18" s="10"/>
      <c r="Z18" s="10"/>
      <c r="AA18" s="10"/>
      <c r="AB18" s="10"/>
      <c r="AC18" s="10"/>
      <c r="AD18" s="10"/>
      <c r="AE18" s="10"/>
      <c r="AF18" s="10"/>
      <c r="AG18" s="10"/>
      <c r="AH18" s="10"/>
    </row>
    <row r="19" spans="1:34" x14ac:dyDescent="0.3">
      <c r="A19" t="s">
        <v>58</v>
      </c>
      <c r="B19">
        <v>44</v>
      </c>
      <c r="C19">
        <f t="shared" si="1"/>
        <v>0</v>
      </c>
      <c r="D19">
        <f t="shared" si="0"/>
        <v>39</v>
      </c>
      <c r="F19">
        <v>0</v>
      </c>
      <c r="G19">
        <v>0</v>
      </c>
      <c r="H19">
        <f t="shared" si="2"/>
        <v>0</v>
      </c>
      <c r="I19">
        <f t="shared" si="3"/>
        <v>0</v>
      </c>
      <c r="M19">
        <v>33</v>
      </c>
      <c r="N19">
        <v>33</v>
      </c>
      <c r="O19" s="10">
        <v>28.205128205128204</v>
      </c>
      <c r="P19" s="10">
        <v>45.161290322580641</v>
      </c>
      <c r="Q19" s="10">
        <v>0</v>
      </c>
      <c r="R19" s="10">
        <v>2.8985507246376812</v>
      </c>
      <c r="S19" s="10">
        <v>0</v>
      </c>
      <c r="T19" s="10">
        <v>29.72972972972973</v>
      </c>
      <c r="U19" s="10">
        <v>58.241758241758248</v>
      </c>
      <c r="V19" s="10"/>
      <c r="W19" s="10">
        <v>1.4705882352941175</v>
      </c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</row>
    <row r="20" spans="1:34" x14ac:dyDescent="0.3">
      <c r="A20" t="s">
        <v>58</v>
      </c>
      <c r="B20">
        <v>46</v>
      </c>
      <c r="C20">
        <f t="shared" si="1"/>
        <v>0</v>
      </c>
      <c r="D20">
        <f t="shared" si="0"/>
        <v>39</v>
      </c>
      <c r="F20">
        <v>0</v>
      </c>
      <c r="G20">
        <v>0</v>
      </c>
      <c r="H20">
        <f t="shared" si="2"/>
        <v>0</v>
      </c>
      <c r="I20">
        <f t="shared" si="3"/>
        <v>0</v>
      </c>
      <c r="M20">
        <v>35</v>
      </c>
      <c r="N20">
        <v>35</v>
      </c>
      <c r="O20" s="10">
        <v>5.1282051282051277</v>
      </c>
      <c r="P20" s="10">
        <v>19.35483870967742</v>
      </c>
      <c r="Q20" s="10"/>
      <c r="R20" s="10">
        <v>0</v>
      </c>
      <c r="S20" s="10"/>
      <c r="T20" s="10">
        <v>13.513513513513514</v>
      </c>
      <c r="U20" s="10">
        <v>31.868131868131865</v>
      </c>
      <c r="V20" s="10"/>
      <c r="W20" s="10">
        <v>1.4705882352941175</v>
      </c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</row>
    <row r="21" spans="1:34" x14ac:dyDescent="0.3">
      <c r="M21">
        <v>38</v>
      </c>
      <c r="N21">
        <v>38</v>
      </c>
      <c r="O21" s="10">
        <v>2.5641025641025639</v>
      </c>
      <c r="P21" s="10">
        <v>8.064516129032258</v>
      </c>
      <c r="Q21" s="10"/>
      <c r="R21" s="10"/>
      <c r="S21" s="10"/>
      <c r="T21" s="10">
        <v>3.6036036036036037</v>
      </c>
      <c r="U21" s="10">
        <v>15.384615384615385</v>
      </c>
      <c r="V21" s="10"/>
      <c r="W21" s="11">
        <v>0</v>
      </c>
      <c r="X21" s="10"/>
      <c r="Y21" s="10"/>
      <c r="Z21" s="10"/>
      <c r="AA21" s="10"/>
      <c r="AB21" s="10"/>
      <c r="AC21" s="10"/>
      <c r="AD21" s="10"/>
      <c r="AE21" s="10"/>
      <c r="AF21" s="10"/>
      <c r="AG21" s="11"/>
      <c r="AH21" s="10"/>
    </row>
    <row r="22" spans="1:34" x14ac:dyDescent="0.3">
      <c r="A22" t="s">
        <v>73</v>
      </c>
      <c r="B22">
        <v>0</v>
      </c>
      <c r="C22">
        <v>62</v>
      </c>
      <c r="D22">
        <f t="shared" ref="D22" si="4">SUM(E22:F22)</f>
        <v>0</v>
      </c>
      <c r="E22">
        <v>0</v>
      </c>
      <c r="F22">
        <v>0</v>
      </c>
      <c r="G22">
        <v>0</v>
      </c>
      <c r="H22">
        <f>C22/$C$22</f>
        <v>1</v>
      </c>
      <c r="I22">
        <f>H22*100</f>
        <v>100</v>
      </c>
      <c r="M22">
        <v>40</v>
      </c>
      <c r="N22">
        <v>40</v>
      </c>
      <c r="O22" s="10">
        <v>0</v>
      </c>
      <c r="P22" s="10">
        <v>0</v>
      </c>
      <c r="Q22" s="10"/>
      <c r="R22" s="10"/>
      <c r="S22" s="10"/>
      <c r="T22" s="10">
        <v>0</v>
      </c>
      <c r="U22" s="10">
        <v>4.395604395604396</v>
      </c>
      <c r="V22" s="10"/>
      <c r="W22" s="10"/>
      <c r="X22" s="10"/>
      <c r="Y22" s="10"/>
      <c r="Z22" s="10"/>
      <c r="AA22" s="10"/>
      <c r="AB22" s="10"/>
      <c r="AC22" s="10"/>
      <c r="AD22" s="10"/>
    </row>
    <row r="23" spans="1:34" x14ac:dyDescent="0.3">
      <c r="A23" t="s">
        <v>73</v>
      </c>
      <c r="B23">
        <v>5</v>
      </c>
      <c r="C23">
        <f t="shared" ref="C23:C40" si="5">$C$22-D23</f>
        <v>62</v>
      </c>
      <c r="D23">
        <f t="shared" ref="D23:D27" si="6">SUM(E23:F23,D22)</f>
        <v>0</v>
      </c>
      <c r="E23">
        <v>0</v>
      </c>
      <c r="F23">
        <v>0</v>
      </c>
      <c r="G23">
        <v>0</v>
      </c>
      <c r="H23">
        <f t="shared" ref="H23:H40" si="7">C23/$C$22</f>
        <v>1</v>
      </c>
      <c r="I23">
        <f t="shared" si="3"/>
        <v>100</v>
      </c>
      <c r="M23">
        <v>42</v>
      </c>
      <c r="N23">
        <v>42</v>
      </c>
      <c r="O23" s="10"/>
      <c r="P23" s="10"/>
      <c r="Q23" s="10"/>
      <c r="R23" s="10"/>
      <c r="S23" s="10"/>
      <c r="T23" s="10"/>
      <c r="U23" s="10">
        <v>1.098901098901099</v>
      </c>
      <c r="V23" s="10"/>
      <c r="W23" s="10"/>
    </row>
    <row r="24" spans="1:34" x14ac:dyDescent="0.3">
      <c r="A24" t="s">
        <v>73</v>
      </c>
      <c r="B24">
        <v>7</v>
      </c>
      <c r="C24">
        <f t="shared" si="5"/>
        <v>62</v>
      </c>
      <c r="D24">
        <f t="shared" si="6"/>
        <v>0</v>
      </c>
      <c r="E24">
        <v>0</v>
      </c>
      <c r="F24">
        <v>0</v>
      </c>
      <c r="G24">
        <v>0</v>
      </c>
      <c r="H24">
        <f t="shared" si="7"/>
        <v>1</v>
      </c>
      <c r="I24">
        <f t="shared" si="3"/>
        <v>100</v>
      </c>
      <c r="M24">
        <v>45</v>
      </c>
      <c r="N24">
        <v>45</v>
      </c>
      <c r="O24" s="10"/>
      <c r="P24" s="10"/>
      <c r="Q24" s="10"/>
      <c r="R24" s="10"/>
      <c r="S24" s="10"/>
      <c r="T24" s="10"/>
      <c r="U24" s="10">
        <v>0</v>
      </c>
      <c r="V24" s="10"/>
      <c r="W24" s="10"/>
    </row>
    <row r="25" spans="1:34" x14ac:dyDescent="0.3">
      <c r="A25" t="s">
        <v>73</v>
      </c>
      <c r="B25">
        <v>10</v>
      </c>
      <c r="C25">
        <f t="shared" si="5"/>
        <v>62</v>
      </c>
      <c r="D25">
        <f t="shared" si="6"/>
        <v>0</v>
      </c>
      <c r="E25">
        <v>0</v>
      </c>
      <c r="F25">
        <v>0</v>
      </c>
      <c r="G25">
        <v>0</v>
      </c>
      <c r="H25">
        <f>C25/$C$22</f>
        <v>1</v>
      </c>
      <c r="I25">
        <f t="shared" si="3"/>
        <v>100</v>
      </c>
      <c r="Q25" s="10"/>
      <c r="R25" s="10"/>
      <c r="S25" s="10"/>
      <c r="T25" s="10"/>
      <c r="U25" s="10"/>
    </row>
    <row r="26" spans="1:34" x14ac:dyDescent="0.3">
      <c r="A26" t="s">
        <v>73</v>
      </c>
      <c r="B26">
        <v>12</v>
      </c>
      <c r="C26">
        <f t="shared" si="5"/>
        <v>58</v>
      </c>
      <c r="D26">
        <f t="shared" si="6"/>
        <v>4</v>
      </c>
      <c r="E26">
        <v>4</v>
      </c>
      <c r="G26">
        <v>0</v>
      </c>
      <c r="H26">
        <f t="shared" si="7"/>
        <v>0.93548387096774188</v>
      </c>
      <c r="I26">
        <f t="shared" si="3"/>
        <v>93.548387096774192</v>
      </c>
    </row>
    <row r="27" spans="1:34" x14ac:dyDescent="0.3">
      <c r="A27" t="s">
        <v>73</v>
      </c>
      <c r="B27">
        <v>14</v>
      </c>
      <c r="C27">
        <f t="shared" si="5"/>
        <v>55</v>
      </c>
      <c r="D27">
        <f t="shared" si="6"/>
        <v>7</v>
      </c>
      <c r="E27">
        <v>3</v>
      </c>
      <c r="G27">
        <v>0</v>
      </c>
      <c r="H27">
        <f t="shared" si="7"/>
        <v>0.88709677419354838</v>
      </c>
      <c r="I27">
        <f t="shared" si="3"/>
        <v>88.709677419354833</v>
      </c>
    </row>
    <row r="28" spans="1:34" x14ac:dyDescent="0.3">
      <c r="A28" t="s">
        <v>73</v>
      </c>
      <c r="B28">
        <v>17</v>
      </c>
      <c r="C28">
        <f t="shared" si="5"/>
        <v>54</v>
      </c>
      <c r="D28">
        <f>SUM(E28:F28,D27)</f>
        <v>8</v>
      </c>
      <c r="E28">
        <v>1</v>
      </c>
      <c r="G28">
        <v>0</v>
      </c>
      <c r="H28">
        <f t="shared" si="7"/>
        <v>0.87096774193548387</v>
      </c>
      <c r="I28">
        <f t="shared" si="3"/>
        <v>87.096774193548384</v>
      </c>
    </row>
    <row r="29" spans="1:34" x14ac:dyDescent="0.3">
      <c r="A29" t="s">
        <v>73</v>
      </c>
      <c r="B29">
        <v>19</v>
      </c>
      <c r="C29">
        <f t="shared" si="5"/>
        <v>52</v>
      </c>
      <c r="D29">
        <f t="shared" ref="D29:D35" si="8">SUM(E29:F29,D28)</f>
        <v>10</v>
      </c>
      <c r="E29">
        <v>2</v>
      </c>
      <c r="G29">
        <v>0</v>
      </c>
      <c r="H29">
        <f t="shared" si="7"/>
        <v>0.83870967741935487</v>
      </c>
      <c r="I29">
        <f t="shared" si="3"/>
        <v>83.870967741935488</v>
      </c>
    </row>
    <row r="30" spans="1:34" x14ac:dyDescent="0.3">
      <c r="A30" t="s">
        <v>73</v>
      </c>
      <c r="B30">
        <v>21</v>
      </c>
      <c r="C30">
        <f t="shared" si="5"/>
        <v>50</v>
      </c>
      <c r="D30">
        <f t="shared" si="8"/>
        <v>12</v>
      </c>
      <c r="E30">
        <v>2</v>
      </c>
      <c r="G30">
        <v>0</v>
      </c>
      <c r="H30">
        <f t="shared" si="7"/>
        <v>0.80645161290322576</v>
      </c>
      <c r="I30">
        <f t="shared" si="3"/>
        <v>80.645161290322577</v>
      </c>
    </row>
    <row r="31" spans="1:34" x14ac:dyDescent="0.3">
      <c r="A31" t="s">
        <v>73</v>
      </c>
      <c r="B31">
        <v>24</v>
      </c>
      <c r="C31">
        <f t="shared" si="5"/>
        <v>46</v>
      </c>
      <c r="D31">
        <f t="shared" si="8"/>
        <v>16</v>
      </c>
      <c r="E31">
        <v>4</v>
      </c>
      <c r="G31">
        <v>0</v>
      </c>
      <c r="H31">
        <f t="shared" si="7"/>
        <v>0.74193548387096775</v>
      </c>
      <c r="I31">
        <f t="shared" si="3"/>
        <v>74.193548387096769</v>
      </c>
    </row>
    <row r="32" spans="1:34" x14ac:dyDescent="0.3">
      <c r="A32" t="s">
        <v>73</v>
      </c>
      <c r="B32">
        <v>26</v>
      </c>
      <c r="C32">
        <f t="shared" si="5"/>
        <v>41</v>
      </c>
      <c r="D32">
        <f t="shared" si="8"/>
        <v>21</v>
      </c>
      <c r="E32">
        <v>5</v>
      </c>
      <c r="G32">
        <v>0</v>
      </c>
      <c r="H32">
        <f t="shared" si="7"/>
        <v>0.66129032258064513</v>
      </c>
      <c r="I32">
        <f t="shared" si="3"/>
        <v>66.129032258064512</v>
      </c>
    </row>
    <row r="33" spans="1:9" x14ac:dyDescent="0.3">
      <c r="A33" t="s">
        <v>73</v>
      </c>
      <c r="B33">
        <v>28</v>
      </c>
      <c r="C33">
        <f t="shared" si="5"/>
        <v>38</v>
      </c>
      <c r="D33">
        <f t="shared" si="8"/>
        <v>24</v>
      </c>
      <c r="E33">
        <v>3</v>
      </c>
      <c r="G33">
        <v>0</v>
      </c>
      <c r="H33">
        <f t="shared" si="7"/>
        <v>0.61290322580645162</v>
      </c>
      <c r="I33">
        <f t="shared" si="3"/>
        <v>61.29032258064516</v>
      </c>
    </row>
    <row r="34" spans="1:9" x14ac:dyDescent="0.3">
      <c r="A34" t="s">
        <v>73</v>
      </c>
      <c r="B34">
        <v>32</v>
      </c>
      <c r="C34">
        <f t="shared" si="5"/>
        <v>31</v>
      </c>
      <c r="D34">
        <f t="shared" si="8"/>
        <v>31</v>
      </c>
      <c r="E34">
        <v>7</v>
      </c>
      <c r="G34">
        <v>0</v>
      </c>
      <c r="H34">
        <f t="shared" si="7"/>
        <v>0.5</v>
      </c>
      <c r="I34">
        <f t="shared" si="3"/>
        <v>50</v>
      </c>
    </row>
    <row r="35" spans="1:9" x14ac:dyDescent="0.3">
      <c r="A35" t="s">
        <v>73</v>
      </c>
      <c r="B35">
        <v>34</v>
      </c>
      <c r="C35">
        <f t="shared" si="5"/>
        <v>28</v>
      </c>
      <c r="D35">
        <f t="shared" si="8"/>
        <v>34</v>
      </c>
      <c r="E35">
        <v>3</v>
      </c>
      <c r="G35">
        <v>0</v>
      </c>
      <c r="H35">
        <f t="shared" si="7"/>
        <v>0.45161290322580644</v>
      </c>
      <c r="I35">
        <f t="shared" si="3"/>
        <v>45.161290322580641</v>
      </c>
    </row>
    <row r="36" spans="1:9" x14ac:dyDescent="0.3">
      <c r="A36" t="s">
        <v>73</v>
      </c>
      <c r="B36">
        <v>37</v>
      </c>
      <c r="C36">
        <f t="shared" si="5"/>
        <v>12</v>
      </c>
      <c r="D36">
        <f>SUM(E36:F36,D35)</f>
        <v>50</v>
      </c>
      <c r="E36">
        <v>16</v>
      </c>
      <c r="G36">
        <v>0</v>
      </c>
      <c r="H36">
        <f t="shared" si="7"/>
        <v>0.19354838709677419</v>
      </c>
      <c r="I36">
        <f t="shared" si="3"/>
        <v>19.35483870967742</v>
      </c>
    </row>
    <row r="37" spans="1:9" x14ac:dyDescent="0.3">
      <c r="A37" t="s">
        <v>73</v>
      </c>
      <c r="B37">
        <v>39</v>
      </c>
      <c r="C37">
        <f t="shared" si="5"/>
        <v>5</v>
      </c>
      <c r="D37">
        <f t="shared" ref="D37:D40" si="9">SUM(E37:F37,D36)</f>
        <v>57</v>
      </c>
      <c r="E37">
        <v>7</v>
      </c>
      <c r="G37">
        <v>0</v>
      </c>
      <c r="H37">
        <f t="shared" si="7"/>
        <v>8.0645161290322578E-2</v>
      </c>
      <c r="I37">
        <f t="shared" si="3"/>
        <v>8.064516129032258</v>
      </c>
    </row>
    <row r="38" spans="1:9" x14ac:dyDescent="0.3">
      <c r="A38" t="s">
        <v>73</v>
      </c>
      <c r="B38">
        <v>41</v>
      </c>
      <c r="C38">
        <f t="shared" si="5"/>
        <v>0</v>
      </c>
      <c r="D38">
        <f t="shared" si="9"/>
        <v>62</v>
      </c>
      <c r="E38">
        <v>5</v>
      </c>
      <c r="G38">
        <v>0</v>
      </c>
      <c r="H38">
        <f t="shared" si="7"/>
        <v>0</v>
      </c>
      <c r="I38">
        <f t="shared" si="3"/>
        <v>0</v>
      </c>
    </row>
    <row r="39" spans="1:9" x14ac:dyDescent="0.3">
      <c r="A39" t="s">
        <v>73</v>
      </c>
      <c r="B39">
        <v>44</v>
      </c>
      <c r="C39">
        <f t="shared" si="5"/>
        <v>0</v>
      </c>
      <c r="D39">
        <f t="shared" si="9"/>
        <v>62</v>
      </c>
      <c r="G39">
        <v>0</v>
      </c>
      <c r="H39">
        <f t="shared" si="7"/>
        <v>0</v>
      </c>
      <c r="I39">
        <f t="shared" si="3"/>
        <v>0</v>
      </c>
    </row>
    <row r="40" spans="1:9" x14ac:dyDescent="0.3">
      <c r="A40" t="s">
        <v>73</v>
      </c>
      <c r="B40">
        <v>46</v>
      </c>
      <c r="C40">
        <f t="shared" si="5"/>
        <v>0</v>
      </c>
      <c r="D40">
        <f t="shared" si="9"/>
        <v>62</v>
      </c>
      <c r="G40">
        <v>0</v>
      </c>
      <c r="H40">
        <f t="shared" si="7"/>
        <v>0</v>
      </c>
      <c r="I40">
        <f t="shared" si="3"/>
        <v>0</v>
      </c>
    </row>
    <row r="42" spans="1:9" x14ac:dyDescent="0.3">
      <c r="A42" t="s">
        <v>74</v>
      </c>
      <c r="B42">
        <v>0</v>
      </c>
      <c r="C42">
        <v>20</v>
      </c>
      <c r="D42">
        <f t="shared" ref="D42:D44" si="10">SUM(E42:F42)</f>
        <v>0</v>
      </c>
      <c r="E42">
        <v>0</v>
      </c>
      <c r="F42">
        <v>0</v>
      </c>
      <c r="G42">
        <v>0</v>
      </c>
      <c r="H42">
        <f>C42/$C$42</f>
        <v>1</v>
      </c>
      <c r="I42">
        <f>H42*100</f>
        <v>100</v>
      </c>
    </row>
    <row r="43" spans="1:9" x14ac:dyDescent="0.3">
      <c r="A43" t="s">
        <v>74</v>
      </c>
      <c r="B43">
        <v>5</v>
      </c>
      <c r="C43">
        <f>$C$42-D43</f>
        <v>20</v>
      </c>
      <c r="D43">
        <f t="shared" si="10"/>
        <v>0</v>
      </c>
      <c r="E43">
        <v>0</v>
      </c>
      <c r="F43">
        <v>0</v>
      </c>
      <c r="G43">
        <v>0</v>
      </c>
      <c r="H43">
        <f t="shared" ref="H43:H54" si="11">C43/$C$42</f>
        <v>1</v>
      </c>
      <c r="I43">
        <f t="shared" ref="I43:I112" si="12">H43*100</f>
        <v>100</v>
      </c>
    </row>
    <row r="44" spans="1:9" x14ac:dyDescent="0.3">
      <c r="A44" t="s">
        <v>74</v>
      </c>
      <c r="B44">
        <v>7</v>
      </c>
      <c r="C44">
        <f t="shared" ref="C44:C60" si="13">$C$42-D44</f>
        <v>20</v>
      </c>
      <c r="D44">
        <f t="shared" si="10"/>
        <v>0</v>
      </c>
      <c r="E44">
        <v>0</v>
      </c>
      <c r="F44">
        <v>0</v>
      </c>
      <c r="G44">
        <v>0</v>
      </c>
      <c r="H44">
        <f t="shared" si="11"/>
        <v>1</v>
      </c>
      <c r="I44">
        <f t="shared" si="12"/>
        <v>100</v>
      </c>
    </row>
    <row r="45" spans="1:9" x14ac:dyDescent="0.3">
      <c r="A45" t="s">
        <v>74</v>
      </c>
      <c r="B45">
        <v>10</v>
      </c>
      <c r="C45">
        <f t="shared" si="13"/>
        <v>20</v>
      </c>
      <c r="D45">
        <f t="shared" ref="D45:D47" si="14">SUM(E45:F45,D44)</f>
        <v>0</v>
      </c>
      <c r="E45">
        <v>0</v>
      </c>
      <c r="F45">
        <v>0</v>
      </c>
      <c r="G45">
        <v>0</v>
      </c>
      <c r="H45">
        <f t="shared" si="11"/>
        <v>1</v>
      </c>
      <c r="I45">
        <f t="shared" si="12"/>
        <v>100</v>
      </c>
    </row>
    <row r="46" spans="1:9" x14ac:dyDescent="0.3">
      <c r="A46" t="s">
        <v>74</v>
      </c>
      <c r="B46">
        <v>12</v>
      </c>
      <c r="C46">
        <f t="shared" si="13"/>
        <v>17</v>
      </c>
      <c r="D46">
        <f t="shared" si="14"/>
        <v>3</v>
      </c>
      <c r="E46">
        <v>3</v>
      </c>
      <c r="G46">
        <v>0</v>
      </c>
      <c r="H46">
        <f t="shared" si="11"/>
        <v>0.85</v>
      </c>
      <c r="I46">
        <f t="shared" si="12"/>
        <v>85</v>
      </c>
    </row>
    <row r="47" spans="1:9" x14ac:dyDescent="0.3">
      <c r="A47" t="s">
        <v>74</v>
      </c>
      <c r="B47">
        <v>14</v>
      </c>
      <c r="C47">
        <f t="shared" si="13"/>
        <v>16</v>
      </c>
      <c r="D47">
        <f t="shared" si="14"/>
        <v>4</v>
      </c>
      <c r="E47">
        <v>1</v>
      </c>
      <c r="G47">
        <v>0</v>
      </c>
      <c r="H47">
        <f t="shared" si="11"/>
        <v>0.8</v>
      </c>
      <c r="I47">
        <f t="shared" si="12"/>
        <v>80</v>
      </c>
    </row>
    <row r="48" spans="1:9" x14ac:dyDescent="0.3">
      <c r="A48" t="s">
        <v>74</v>
      </c>
      <c r="B48">
        <v>17</v>
      </c>
      <c r="C48">
        <f t="shared" si="13"/>
        <v>16</v>
      </c>
      <c r="D48">
        <f>SUM(E48:F48,D47)</f>
        <v>4</v>
      </c>
      <c r="E48">
        <v>0</v>
      </c>
      <c r="G48">
        <v>0</v>
      </c>
      <c r="H48">
        <f t="shared" si="11"/>
        <v>0.8</v>
      </c>
      <c r="I48">
        <f t="shared" si="12"/>
        <v>80</v>
      </c>
    </row>
    <row r="49" spans="1:9" x14ac:dyDescent="0.3">
      <c r="A49" t="s">
        <v>74</v>
      </c>
      <c r="B49">
        <v>19</v>
      </c>
      <c r="C49">
        <f t="shared" si="13"/>
        <v>15</v>
      </c>
      <c r="D49">
        <f t="shared" ref="D49:D55" si="15">SUM(E49:F49,D48)</f>
        <v>5</v>
      </c>
      <c r="E49">
        <v>1</v>
      </c>
      <c r="G49">
        <v>0</v>
      </c>
      <c r="H49">
        <f t="shared" si="11"/>
        <v>0.75</v>
      </c>
      <c r="I49">
        <f t="shared" si="12"/>
        <v>75</v>
      </c>
    </row>
    <row r="50" spans="1:9" x14ac:dyDescent="0.3">
      <c r="A50" t="s">
        <v>74</v>
      </c>
      <c r="B50">
        <v>21</v>
      </c>
      <c r="C50">
        <f t="shared" si="13"/>
        <v>12</v>
      </c>
      <c r="D50">
        <f t="shared" si="15"/>
        <v>8</v>
      </c>
      <c r="E50">
        <v>3</v>
      </c>
      <c r="G50">
        <v>0</v>
      </c>
      <c r="H50">
        <f t="shared" si="11"/>
        <v>0.6</v>
      </c>
      <c r="I50">
        <f t="shared" si="12"/>
        <v>60</v>
      </c>
    </row>
    <row r="51" spans="1:9" x14ac:dyDescent="0.3">
      <c r="A51" t="s">
        <v>74</v>
      </c>
      <c r="B51">
        <v>24</v>
      </c>
      <c r="C51">
        <f t="shared" si="13"/>
        <v>9</v>
      </c>
      <c r="D51">
        <f t="shared" si="15"/>
        <v>11</v>
      </c>
      <c r="E51">
        <v>3</v>
      </c>
      <c r="G51">
        <v>0</v>
      </c>
      <c r="H51">
        <f t="shared" si="11"/>
        <v>0.45</v>
      </c>
      <c r="I51">
        <f t="shared" si="12"/>
        <v>45</v>
      </c>
    </row>
    <row r="52" spans="1:9" x14ac:dyDescent="0.3">
      <c r="A52" t="s">
        <v>74</v>
      </c>
      <c r="B52">
        <v>26</v>
      </c>
      <c r="C52">
        <f t="shared" si="13"/>
        <v>3</v>
      </c>
      <c r="D52">
        <f t="shared" si="15"/>
        <v>17</v>
      </c>
      <c r="E52">
        <v>6</v>
      </c>
      <c r="G52">
        <v>0</v>
      </c>
      <c r="H52">
        <f t="shared" si="11"/>
        <v>0.15</v>
      </c>
      <c r="I52">
        <f t="shared" si="12"/>
        <v>15</v>
      </c>
    </row>
    <row r="53" spans="1:9" x14ac:dyDescent="0.3">
      <c r="A53" t="s">
        <v>74</v>
      </c>
      <c r="B53">
        <v>28</v>
      </c>
      <c r="C53">
        <f t="shared" si="13"/>
        <v>2</v>
      </c>
      <c r="D53">
        <f t="shared" si="15"/>
        <v>18</v>
      </c>
      <c r="E53">
        <v>1</v>
      </c>
      <c r="G53">
        <v>0</v>
      </c>
      <c r="H53">
        <f t="shared" si="11"/>
        <v>0.1</v>
      </c>
      <c r="I53">
        <f t="shared" si="12"/>
        <v>10</v>
      </c>
    </row>
    <row r="54" spans="1:9" x14ac:dyDescent="0.3">
      <c r="A54" t="s">
        <v>74</v>
      </c>
      <c r="B54">
        <v>32</v>
      </c>
      <c r="C54">
        <f t="shared" si="13"/>
        <v>1</v>
      </c>
      <c r="D54">
        <f t="shared" si="15"/>
        <v>19</v>
      </c>
      <c r="E54">
        <v>1</v>
      </c>
      <c r="G54">
        <v>0</v>
      </c>
      <c r="H54">
        <f t="shared" si="11"/>
        <v>0.05</v>
      </c>
      <c r="I54">
        <f t="shared" si="12"/>
        <v>5</v>
      </c>
    </row>
    <row r="55" spans="1:9" x14ac:dyDescent="0.3">
      <c r="A55" t="s">
        <v>74</v>
      </c>
      <c r="B55">
        <v>34</v>
      </c>
      <c r="C55">
        <f t="shared" si="13"/>
        <v>0</v>
      </c>
      <c r="D55">
        <f t="shared" si="15"/>
        <v>20</v>
      </c>
      <c r="E55">
        <v>1</v>
      </c>
      <c r="F55">
        <v>0</v>
      </c>
      <c r="G55">
        <v>0</v>
      </c>
      <c r="H55">
        <f>C55/$C$42</f>
        <v>0</v>
      </c>
      <c r="I55">
        <f t="shared" si="12"/>
        <v>0</v>
      </c>
    </row>
    <row r="56" spans="1:9" x14ac:dyDescent="0.3">
      <c r="A56" t="s">
        <v>74</v>
      </c>
      <c r="B56">
        <v>37</v>
      </c>
      <c r="C56">
        <f t="shared" si="13"/>
        <v>0</v>
      </c>
      <c r="D56">
        <f>SUM(E56:F56,D55)</f>
        <v>20</v>
      </c>
      <c r="F56">
        <v>0</v>
      </c>
      <c r="G56">
        <v>0</v>
      </c>
      <c r="H56">
        <f t="shared" ref="H56:H60" si="16">C56/$C$42</f>
        <v>0</v>
      </c>
      <c r="I56">
        <f t="shared" si="12"/>
        <v>0</v>
      </c>
    </row>
    <row r="57" spans="1:9" x14ac:dyDescent="0.3">
      <c r="A57" t="s">
        <v>74</v>
      </c>
      <c r="B57">
        <v>39</v>
      </c>
      <c r="C57">
        <f t="shared" si="13"/>
        <v>0</v>
      </c>
      <c r="D57">
        <f t="shared" ref="D57:D60" si="17">SUM(E57:F57,D56)</f>
        <v>20</v>
      </c>
      <c r="F57">
        <v>0</v>
      </c>
      <c r="G57">
        <v>0</v>
      </c>
      <c r="H57">
        <f t="shared" si="16"/>
        <v>0</v>
      </c>
      <c r="I57">
        <f t="shared" si="12"/>
        <v>0</v>
      </c>
    </row>
    <row r="58" spans="1:9" x14ac:dyDescent="0.3">
      <c r="A58" t="s">
        <v>74</v>
      </c>
      <c r="B58">
        <v>41</v>
      </c>
      <c r="C58">
        <f t="shared" si="13"/>
        <v>0</v>
      </c>
      <c r="D58">
        <f t="shared" si="17"/>
        <v>20</v>
      </c>
      <c r="F58">
        <v>0</v>
      </c>
      <c r="G58">
        <v>0</v>
      </c>
      <c r="H58">
        <f t="shared" si="16"/>
        <v>0</v>
      </c>
      <c r="I58">
        <f t="shared" si="12"/>
        <v>0</v>
      </c>
    </row>
    <row r="59" spans="1:9" x14ac:dyDescent="0.3">
      <c r="A59" t="s">
        <v>74</v>
      </c>
      <c r="B59">
        <v>44</v>
      </c>
      <c r="C59">
        <f t="shared" si="13"/>
        <v>0</v>
      </c>
      <c r="D59">
        <f t="shared" si="17"/>
        <v>20</v>
      </c>
      <c r="F59">
        <v>0</v>
      </c>
      <c r="G59">
        <v>0</v>
      </c>
      <c r="H59">
        <f t="shared" si="16"/>
        <v>0</v>
      </c>
      <c r="I59">
        <f t="shared" si="12"/>
        <v>0</v>
      </c>
    </row>
    <row r="60" spans="1:9" x14ac:dyDescent="0.3">
      <c r="A60" t="s">
        <v>74</v>
      </c>
      <c r="B60">
        <v>46</v>
      </c>
      <c r="C60">
        <f t="shared" si="13"/>
        <v>0</v>
      </c>
      <c r="D60">
        <f t="shared" si="17"/>
        <v>20</v>
      </c>
      <c r="F60">
        <v>0</v>
      </c>
      <c r="G60">
        <v>0</v>
      </c>
      <c r="H60">
        <f t="shared" si="16"/>
        <v>0</v>
      </c>
      <c r="I60">
        <f t="shared" si="12"/>
        <v>0</v>
      </c>
    </row>
    <row r="62" spans="1:9" x14ac:dyDescent="0.3">
      <c r="A62" t="s">
        <v>75</v>
      </c>
      <c r="B62">
        <v>0</v>
      </c>
      <c r="C62">
        <v>69</v>
      </c>
      <c r="D62">
        <f t="shared" ref="D62" si="18">SUM(E62:F62)</f>
        <v>0</v>
      </c>
      <c r="E62">
        <v>0</v>
      </c>
      <c r="F62">
        <v>0</v>
      </c>
      <c r="G62">
        <v>0</v>
      </c>
      <c r="H62">
        <f t="shared" ref="H62:H80" si="19">C62/$C$62</f>
        <v>1</v>
      </c>
      <c r="I62">
        <f>H62*100</f>
        <v>100</v>
      </c>
    </row>
    <row r="63" spans="1:9" x14ac:dyDescent="0.3">
      <c r="A63" t="s">
        <v>75</v>
      </c>
      <c r="B63">
        <v>5</v>
      </c>
      <c r="C63">
        <f t="shared" ref="C63:C80" si="20">$C$62-D63</f>
        <v>69</v>
      </c>
      <c r="D63">
        <f>SUM(E63:F63,D62)</f>
        <v>0</v>
      </c>
      <c r="E63">
        <v>0</v>
      </c>
      <c r="F63">
        <v>0</v>
      </c>
      <c r="G63">
        <v>0</v>
      </c>
      <c r="H63">
        <f t="shared" si="19"/>
        <v>1</v>
      </c>
      <c r="I63">
        <f t="shared" si="12"/>
        <v>100</v>
      </c>
    </row>
    <row r="64" spans="1:9" x14ac:dyDescent="0.3">
      <c r="A64" t="s">
        <v>75</v>
      </c>
      <c r="B64">
        <v>7</v>
      </c>
      <c r="C64">
        <f t="shared" si="20"/>
        <v>69</v>
      </c>
      <c r="D64">
        <f t="shared" ref="D64:D67" si="21">SUM(E64:F64,D63)</f>
        <v>0</v>
      </c>
      <c r="E64">
        <v>0</v>
      </c>
      <c r="F64">
        <v>0</v>
      </c>
      <c r="G64">
        <v>0</v>
      </c>
      <c r="H64">
        <f t="shared" si="19"/>
        <v>1</v>
      </c>
      <c r="I64">
        <f t="shared" si="12"/>
        <v>100</v>
      </c>
    </row>
    <row r="65" spans="1:9" x14ac:dyDescent="0.3">
      <c r="A65" t="s">
        <v>75</v>
      </c>
      <c r="B65">
        <v>10</v>
      </c>
      <c r="C65">
        <f t="shared" si="20"/>
        <v>69</v>
      </c>
      <c r="D65">
        <f t="shared" si="21"/>
        <v>0</v>
      </c>
      <c r="E65">
        <v>0</v>
      </c>
      <c r="F65">
        <v>0</v>
      </c>
      <c r="G65">
        <v>0</v>
      </c>
      <c r="H65">
        <f t="shared" si="19"/>
        <v>1</v>
      </c>
      <c r="I65">
        <f t="shared" si="12"/>
        <v>100</v>
      </c>
    </row>
    <row r="66" spans="1:9" x14ac:dyDescent="0.3">
      <c r="A66" t="s">
        <v>75</v>
      </c>
      <c r="B66">
        <v>12</v>
      </c>
      <c r="C66">
        <f t="shared" si="20"/>
        <v>62</v>
      </c>
      <c r="D66">
        <f t="shared" si="21"/>
        <v>7</v>
      </c>
      <c r="E66">
        <v>7</v>
      </c>
      <c r="F66">
        <v>0</v>
      </c>
      <c r="G66">
        <v>0</v>
      </c>
      <c r="H66">
        <f t="shared" si="19"/>
        <v>0.89855072463768115</v>
      </c>
      <c r="I66">
        <f t="shared" si="12"/>
        <v>89.85507246376811</v>
      </c>
    </row>
    <row r="67" spans="1:9" x14ac:dyDescent="0.3">
      <c r="A67" t="s">
        <v>75</v>
      </c>
      <c r="B67">
        <v>14</v>
      </c>
      <c r="C67">
        <f t="shared" si="20"/>
        <v>58</v>
      </c>
      <c r="D67">
        <f t="shared" si="21"/>
        <v>11</v>
      </c>
      <c r="E67">
        <v>4</v>
      </c>
      <c r="F67">
        <v>0</v>
      </c>
      <c r="G67">
        <v>0</v>
      </c>
      <c r="H67">
        <f t="shared" si="19"/>
        <v>0.84057971014492749</v>
      </c>
      <c r="I67">
        <f t="shared" si="12"/>
        <v>84.05797101449275</v>
      </c>
    </row>
    <row r="68" spans="1:9" x14ac:dyDescent="0.3">
      <c r="A68" t="s">
        <v>75</v>
      </c>
      <c r="B68">
        <v>17</v>
      </c>
      <c r="C68">
        <f t="shared" si="20"/>
        <v>51</v>
      </c>
      <c r="D68">
        <f>SUM(E68:F68,D67)</f>
        <v>18</v>
      </c>
      <c r="E68">
        <v>7</v>
      </c>
      <c r="F68">
        <v>0</v>
      </c>
      <c r="G68">
        <v>0</v>
      </c>
      <c r="H68">
        <f t="shared" si="19"/>
        <v>0.73913043478260865</v>
      </c>
      <c r="I68">
        <f t="shared" si="12"/>
        <v>73.91304347826086</v>
      </c>
    </row>
    <row r="69" spans="1:9" x14ac:dyDescent="0.3">
      <c r="A69" t="s">
        <v>75</v>
      </c>
      <c r="B69">
        <v>19</v>
      </c>
      <c r="C69">
        <f t="shared" si="20"/>
        <v>42</v>
      </c>
      <c r="D69">
        <f t="shared" ref="D69:D75" si="22">SUM(E69:F69,D68)</f>
        <v>27</v>
      </c>
      <c r="E69">
        <v>9</v>
      </c>
      <c r="F69">
        <v>0</v>
      </c>
      <c r="G69">
        <v>0</v>
      </c>
      <c r="H69">
        <f t="shared" si="19"/>
        <v>0.60869565217391308</v>
      </c>
      <c r="I69">
        <f t="shared" si="12"/>
        <v>60.869565217391312</v>
      </c>
    </row>
    <row r="70" spans="1:9" x14ac:dyDescent="0.3">
      <c r="A70" t="s">
        <v>75</v>
      </c>
      <c r="B70">
        <v>21</v>
      </c>
      <c r="C70">
        <f t="shared" si="20"/>
        <v>40</v>
      </c>
      <c r="D70">
        <f t="shared" si="22"/>
        <v>29</v>
      </c>
      <c r="E70">
        <v>2</v>
      </c>
      <c r="F70">
        <v>0</v>
      </c>
      <c r="G70">
        <v>0</v>
      </c>
      <c r="H70">
        <f t="shared" si="19"/>
        <v>0.57971014492753625</v>
      </c>
      <c r="I70">
        <f t="shared" si="12"/>
        <v>57.971014492753625</v>
      </c>
    </row>
    <row r="71" spans="1:9" x14ac:dyDescent="0.3">
      <c r="A71" t="s">
        <v>75</v>
      </c>
      <c r="B71">
        <v>24</v>
      </c>
      <c r="C71">
        <f t="shared" si="20"/>
        <v>38</v>
      </c>
      <c r="D71">
        <f t="shared" si="22"/>
        <v>31</v>
      </c>
      <c r="E71">
        <v>2</v>
      </c>
      <c r="F71">
        <v>0</v>
      </c>
      <c r="G71">
        <v>0</v>
      </c>
      <c r="H71">
        <f t="shared" si="19"/>
        <v>0.55072463768115942</v>
      </c>
      <c r="I71">
        <f t="shared" si="12"/>
        <v>55.072463768115945</v>
      </c>
    </row>
    <row r="72" spans="1:9" x14ac:dyDescent="0.3">
      <c r="A72" t="s">
        <v>75</v>
      </c>
      <c r="B72">
        <v>26</v>
      </c>
      <c r="C72">
        <f t="shared" si="20"/>
        <v>27</v>
      </c>
      <c r="D72">
        <f t="shared" si="22"/>
        <v>42</v>
      </c>
      <c r="E72">
        <v>11</v>
      </c>
      <c r="F72">
        <v>0</v>
      </c>
      <c r="G72">
        <v>0</v>
      </c>
      <c r="H72">
        <f t="shared" si="19"/>
        <v>0.39130434782608697</v>
      </c>
      <c r="I72">
        <f t="shared" si="12"/>
        <v>39.130434782608695</v>
      </c>
    </row>
    <row r="73" spans="1:9" x14ac:dyDescent="0.3">
      <c r="A73" t="s">
        <v>75</v>
      </c>
      <c r="B73">
        <v>28</v>
      </c>
      <c r="C73">
        <f t="shared" si="20"/>
        <v>23</v>
      </c>
      <c r="D73">
        <f t="shared" si="22"/>
        <v>46</v>
      </c>
      <c r="E73">
        <v>4</v>
      </c>
      <c r="F73">
        <v>0</v>
      </c>
      <c r="G73">
        <v>0</v>
      </c>
      <c r="H73">
        <f t="shared" si="19"/>
        <v>0.33333333333333331</v>
      </c>
      <c r="I73">
        <f t="shared" si="12"/>
        <v>33.333333333333329</v>
      </c>
    </row>
    <row r="74" spans="1:9" x14ac:dyDescent="0.3">
      <c r="A74" t="s">
        <v>75</v>
      </c>
      <c r="B74">
        <v>32</v>
      </c>
      <c r="C74">
        <f t="shared" si="20"/>
        <v>7</v>
      </c>
      <c r="D74">
        <f t="shared" si="22"/>
        <v>62</v>
      </c>
      <c r="E74">
        <v>16</v>
      </c>
      <c r="F74">
        <v>0</v>
      </c>
      <c r="G74">
        <v>0</v>
      </c>
      <c r="H74">
        <f t="shared" si="19"/>
        <v>0.10144927536231885</v>
      </c>
      <c r="I74">
        <f t="shared" si="12"/>
        <v>10.144927536231885</v>
      </c>
    </row>
    <row r="75" spans="1:9" x14ac:dyDescent="0.3">
      <c r="A75" t="s">
        <v>75</v>
      </c>
      <c r="B75">
        <v>34</v>
      </c>
      <c r="C75">
        <f t="shared" si="20"/>
        <v>2</v>
      </c>
      <c r="D75">
        <f t="shared" si="22"/>
        <v>67</v>
      </c>
      <c r="E75">
        <v>5</v>
      </c>
      <c r="F75">
        <v>0</v>
      </c>
      <c r="G75">
        <v>0</v>
      </c>
      <c r="H75">
        <f t="shared" si="19"/>
        <v>2.8985507246376812E-2</v>
      </c>
      <c r="I75">
        <f t="shared" si="12"/>
        <v>2.8985507246376812</v>
      </c>
    </row>
    <row r="76" spans="1:9" x14ac:dyDescent="0.3">
      <c r="A76" t="s">
        <v>75</v>
      </c>
      <c r="B76">
        <v>37</v>
      </c>
      <c r="C76">
        <f t="shared" si="20"/>
        <v>0</v>
      </c>
      <c r="D76">
        <f>SUM(E76:F76,D75)</f>
        <v>69</v>
      </c>
      <c r="E76">
        <v>2</v>
      </c>
      <c r="F76">
        <v>0</v>
      </c>
      <c r="G76">
        <v>0</v>
      </c>
      <c r="H76">
        <f t="shared" si="19"/>
        <v>0</v>
      </c>
      <c r="I76">
        <f t="shared" si="12"/>
        <v>0</v>
      </c>
    </row>
    <row r="77" spans="1:9" x14ac:dyDescent="0.3">
      <c r="A77" t="s">
        <v>75</v>
      </c>
      <c r="B77">
        <v>39</v>
      </c>
      <c r="C77">
        <f t="shared" si="20"/>
        <v>0</v>
      </c>
      <c r="D77">
        <f t="shared" ref="D77:D80" si="23">SUM(E77:F77,D76)</f>
        <v>69</v>
      </c>
      <c r="F77">
        <v>0</v>
      </c>
      <c r="G77">
        <v>0</v>
      </c>
      <c r="H77">
        <f t="shared" si="19"/>
        <v>0</v>
      </c>
      <c r="I77">
        <f t="shared" si="12"/>
        <v>0</v>
      </c>
    </row>
    <row r="78" spans="1:9" x14ac:dyDescent="0.3">
      <c r="A78" t="s">
        <v>75</v>
      </c>
      <c r="B78">
        <v>41</v>
      </c>
      <c r="C78">
        <f t="shared" si="20"/>
        <v>0</v>
      </c>
      <c r="D78">
        <f t="shared" si="23"/>
        <v>69</v>
      </c>
      <c r="F78">
        <v>0</v>
      </c>
      <c r="G78">
        <v>0</v>
      </c>
      <c r="H78">
        <f t="shared" si="19"/>
        <v>0</v>
      </c>
      <c r="I78">
        <f t="shared" si="12"/>
        <v>0</v>
      </c>
    </row>
    <row r="79" spans="1:9" x14ac:dyDescent="0.3">
      <c r="A79" t="s">
        <v>75</v>
      </c>
      <c r="B79">
        <v>44</v>
      </c>
      <c r="C79">
        <f t="shared" si="20"/>
        <v>0</v>
      </c>
      <c r="D79">
        <f t="shared" si="23"/>
        <v>69</v>
      </c>
      <c r="F79">
        <v>0</v>
      </c>
      <c r="G79">
        <v>0</v>
      </c>
      <c r="H79">
        <f t="shared" si="19"/>
        <v>0</v>
      </c>
      <c r="I79">
        <f t="shared" si="12"/>
        <v>0</v>
      </c>
    </row>
    <row r="80" spans="1:9" x14ac:dyDescent="0.3">
      <c r="A80" t="s">
        <v>75</v>
      </c>
      <c r="B80">
        <v>46</v>
      </c>
      <c r="C80">
        <f t="shared" si="20"/>
        <v>0</v>
      </c>
      <c r="D80">
        <f t="shared" si="23"/>
        <v>69</v>
      </c>
      <c r="F80">
        <v>0</v>
      </c>
      <c r="G80">
        <v>0</v>
      </c>
      <c r="H80">
        <f t="shared" si="19"/>
        <v>0</v>
      </c>
      <c r="I80">
        <f t="shared" si="12"/>
        <v>0</v>
      </c>
    </row>
    <row r="82" spans="1:9" x14ac:dyDescent="0.3">
      <c r="A82" t="s">
        <v>76</v>
      </c>
      <c r="B82">
        <v>0</v>
      </c>
      <c r="C82">
        <v>111</v>
      </c>
      <c r="D82">
        <f t="shared" ref="D82:D83" si="24">SUM(E82:F82)</f>
        <v>0</v>
      </c>
      <c r="E82">
        <v>0</v>
      </c>
      <c r="F82">
        <v>0</v>
      </c>
      <c r="G82">
        <v>0</v>
      </c>
      <c r="H82">
        <f>C82/$C$82</f>
        <v>1</v>
      </c>
      <c r="I82">
        <f>H82*100</f>
        <v>100</v>
      </c>
    </row>
    <row r="83" spans="1:9" x14ac:dyDescent="0.3">
      <c r="A83" t="s">
        <v>76</v>
      </c>
      <c r="B83">
        <v>5</v>
      </c>
      <c r="C83">
        <f>$C$82-D83</f>
        <v>111</v>
      </c>
      <c r="D83">
        <f t="shared" si="24"/>
        <v>0</v>
      </c>
      <c r="E83">
        <v>0</v>
      </c>
      <c r="F83">
        <v>0</v>
      </c>
      <c r="G83">
        <v>0</v>
      </c>
      <c r="H83">
        <f t="shared" ref="H83:H100" si="25">C83/$C$82</f>
        <v>1</v>
      </c>
      <c r="I83">
        <f t="shared" si="12"/>
        <v>100</v>
      </c>
    </row>
    <row r="84" spans="1:9" x14ac:dyDescent="0.3">
      <c r="A84" t="s">
        <v>76</v>
      </c>
      <c r="B84">
        <v>7</v>
      </c>
      <c r="C84">
        <f t="shared" ref="C84:C100" si="26">$C$82-D84</f>
        <v>111</v>
      </c>
      <c r="D84">
        <f t="shared" ref="D84:D95" si="27">SUM(E84:F84,D83)</f>
        <v>0</v>
      </c>
      <c r="E84">
        <v>0</v>
      </c>
      <c r="F84">
        <v>0</v>
      </c>
      <c r="G84">
        <v>0</v>
      </c>
      <c r="H84">
        <f t="shared" si="25"/>
        <v>1</v>
      </c>
      <c r="I84">
        <f t="shared" si="12"/>
        <v>100</v>
      </c>
    </row>
    <row r="85" spans="1:9" x14ac:dyDescent="0.3">
      <c r="A85" t="s">
        <v>76</v>
      </c>
      <c r="B85">
        <v>10</v>
      </c>
      <c r="C85">
        <f t="shared" si="26"/>
        <v>111</v>
      </c>
      <c r="D85">
        <f t="shared" si="27"/>
        <v>0</v>
      </c>
      <c r="E85">
        <v>0</v>
      </c>
      <c r="F85">
        <v>0</v>
      </c>
      <c r="G85">
        <v>0</v>
      </c>
      <c r="H85">
        <f t="shared" si="25"/>
        <v>1</v>
      </c>
      <c r="I85">
        <f t="shared" si="12"/>
        <v>100</v>
      </c>
    </row>
    <row r="86" spans="1:9" x14ac:dyDescent="0.3">
      <c r="A86" t="s">
        <v>76</v>
      </c>
      <c r="B86">
        <v>12</v>
      </c>
      <c r="C86">
        <f t="shared" si="26"/>
        <v>108</v>
      </c>
      <c r="D86">
        <f t="shared" si="27"/>
        <v>3</v>
      </c>
      <c r="E86">
        <v>3</v>
      </c>
      <c r="F86">
        <v>0</v>
      </c>
      <c r="G86">
        <v>0</v>
      </c>
      <c r="H86">
        <f t="shared" si="25"/>
        <v>0.97297297297297303</v>
      </c>
      <c r="I86">
        <f t="shared" si="12"/>
        <v>97.297297297297305</v>
      </c>
    </row>
    <row r="87" spans="1:9" x14ac:dyDescent="0.3">
      <c r="A87" t="s">
        <v>76</v>
      </c>
      <c r="B87">
        <v>14</v>
      </c>
      <c r="C87">
        <f t="shared" si="26"/>
        <v>104</v>
      </c>
      <c r="D87">
        <f t="shared" si="27"/>
        <v>7</v>
      </c>
      <c r="E87">
        <v>4</v>
      </c>
      <c r="F87">
        <v>0</v>
      </c>
      <c r="G87">
        <v>0</v>
      </c>
      <c r="H87">
        <f t="shared" si="25"/>
        <v>0.93693693693693691</v>
      </c>
      <c r="I87">
        <f t="shared" si="12"/>
        <v>93.693693693693689</v>
      </c>
    </row>
    <row r="88" spans="1:9" x14ac:dyDescent="0.3">
      <c r="A88" t="s">
        <v>76</v>
      </c>
      <c r="B88">
        <v>17</v>
      </c>
      <c r="C88">
        <f t="shared" si="26"/>
        <v>98</v>
      </c>
      <c r="D88">
        <f t="shared" si="27"/>
        <v>13</v>
      </c>
      <c r="E88">
        <v>6</v>
      </c>
      <c r="F88">
        <v>0</v>
      </c>
      <c r="G88">
        <v>0</v>
      </c>
      <c r="H88">
        <f t="shared" si="25"/>
        <v>0.88288288288288286</v>
      </c>
      <c r="I88">
        <f t="shared" si="12"/>
        <v>88.288288288288285</v>
      </c>
    </row>
    <row r="89" spans="1:9" x14ac:dyDescent="0.3">
      <c r="A89" t="s">
        <v>76</v>
      </c>
      <c r="B89">
        <v>19</v>
      </c>
      <c r="C89">
        <f t="shared" si="26"/>
        <v>90</v>
      </c>
      <c r="D89">
        <f t="shared" si="27"/>
        <v>21</v>
      </c>
      <c r="E89">
        <v>8</v>
      </c>
      <c r="G89">
        <v>0</v>
      </c>
      <c r="H89">
        <f t="shared" si="25"/>
        <v>0.81081081081081086</v>
      </c>
      <c r="I89">
        <f t="shared" si="12"/>
        <v>81.081081081081081</v>
      </c>
    </row>
    <row r="90" spans="1:9" x14ac:dyDescent="0.3">
      <c r="A90" t="s">
        <v>76</v>
      </c>
      <c r="B90">
        <v>21</v>
      </c>
      <c r="C90">
        <f t="shared" si="26"/>
        <v>81</v>
      </c>
      <c r="D90">
        <f t="shared" si="27"/>
        <v>30</v>
      </c>
      <c r="E90">
        <v>9</v>
      </c>
      <c r="F90">
        <v>0</v>
      </c>
      <c r="G90">
        <v>0</v>
      </c>
      <c r="H90">
        <f t="shared" si="25"/>
        <v>0.72972972972972971</v>
      </c>
      <c r="I90">
        <f t="shared" si="12"/>
        <v>72.972972972972968</v>
      </c>
    </row>
    <row r="91" spans="1:9" x14ac:dyDescent="0.3">
      <c r="A91" t="s">
        <v>76</v>
      </c>
      <c r="B91">
        <v>24</v>
      </c>
      <c r="C91">
        <f t="shared" si="26"/>
        <v>58</v>
      </c>
      <c r="D91">
        <f t="shared" si="27"/>
        <v>53</v>
      </c>
      <c r="E91">
        <v>23</v>
      </c>
      <c r="F91">
        <v>0</v>
      </c>
      <c r="G91">
        <v>0</v>
      </c>
      <c r="H91">
        <f t="shared" si="25"/>
        <v>0.52252252252252251</v>
      </c>
      <c r="I91">
        <f t="shared" si="12"/>
        <v>52.252252252252248</v>
      </c>
    </row>
    <row r="92" spans="1:9" x14ac:dyDescent="0.3">
      <c r="A92" t="s">
        <v>76</v>
      </c>
      <c r="B92">
        <v>26</v>
      </c>
      <c r="C92">
        <f t="shared" si="26"/>
        <v>33</v>
      </c>
      <c r="D92">
        <f t="shared" si="27"/>
        <v>78</v>
      </c>
      <c r="E92">
        <v>25</v>
      </c>
      <c r="F92">
        <v>0</v>
      </c>
      <c r="G92">
        <v>0</v>
      </c>
      <c r="H92">
        <f t="shared" si="25"/>
        <v>0.29729729729729731</v>
      </c>
      <c r="I92">
        <f t="shared" si="12"/>
        <v>29.72972972972973</v>
      </c>
    </row>
    <row r="93" spans="1:9" x14ac:dyDescent="0.3">
      <c r="A93" t="s">
        <v>76</v>
      </c>
      <c r="B93">
        <v>28</v>
      </c>
      <c r="C93">
        <f t="shared" si="26"/>
        <v>14</v>
      </c>
      <c r="D93">
        <f t="shared" si="27"/>
        <v>97</v>
      </c>
      <c r="E93">
        <v>19</v>
      </c>
      <c r="F93">
        <v>0</v>
      </c>
      <c r="G93">
        <v>0</v>
      </c>
      <c r="H93">
        <f t="shared" si="25"/>
        <v>0.12612612612612611</v>
      </c>
      <c r="I93">
        <f t="shared" si="12"/>
        <v>12.612612612612612</v>
      </c>
    </row>
    <row r="94" spans="1:9" x14ac:dyDescent="0.3">
      <c r="A94" t="s">
        <v>76</v>
      </c>
      <c r="B94">
        <v>32</v>
      </c>
      <c r="C94">
        <f t="shared" si="26"/>
        <v>3</v>
      </c>
      <c r="D94">
        <f t="shared" si="27"/>
        <v>108</v>
      </c>
      <c r="E94">
        <v>11</v>
      </c>
      <c r="F94">
        <v>0</v>
      </c>
      <c r="G94">
        <v>0</v>
      </c>
      <c r="H94">
        <f t="shared" si="25"/>
        <v>2.7027027027027029E-2</v>
      </c>
      <c r="I94">
        <f t="shared" si="12"/>
        <v>2.7027027027027026</v>
      </c>
    </row>
    <row r="95" spans="1:9" x14ac:dyDescent="0.3">
      <c r="A95" t="s">
        <v>76</v>
      </c>
      <c r="B95">
        <v>34</v>
      </c>
      <c r="C95">
        <f t="shared" si="26"/>
        <v>0</v>
      </c>
      <c r="D95">
        <f t="shared" si="27"/>
        <v>111</v>
      </c>
      <c r="E95">
        <v>3</v>
      </c>
      <c r="F95">
        <v>0</v>
      </c>
      <c r="G95">
        <v>0</v>
      </c>
      <c r="H95">
        <f t="shared" si="25"/>
        <v>0</v>
      </c>
      <c r="I95">
        <f t="shared" si="12"/>
        <v>0</v>
      </c>
    </row>
    <row r="96" spans="1:9" x14ac:dyDescent="0.3">
      <c r="A96" t="s">
        <v>76</v>
      </c>
      <c r="B96">
        <v>37</v>
      </c>
      <c r="C96">
        <f t="shared" si="26"/>
        <v>0</v>
      </c>
      <c r="D96">
        <f>SUM(E96:F96,D95)</f>
        <v>111</v>
      </c>
      <c r="F96">
        <v>0</v>
      </c>
      <c r="G96">
        <v>0</v>
      </c>
      <c r="H96">
        <f t="shared" si="25"/>
        <v>0</v>
      </c>
      <c r="I96">
        <f t="shared" si="12"/>
        <v>0</v>
      </c>
    </row>
    <row r="97" spans="1:9" x14ac:dyDescent="0.3">
      <c r="A97" t="s">
        <v>76</v>
      </c>
      <c r="B97">
        <v>39</v>
      </c>
      <c r="C97">
        <f t="shared" si="26"/>
        <v>0</v>
      </c>
      <c r="D97">
        <f t="shared" ref="D97:D100" si="28">SUM(E97:F97,D96)</f>
        <v>111</v>
      </c>
      <c r="F97">
        <v>0</v>
      </c>
      <c r="G97">
        <v>0</v>
      </c>
      <c r="H97">
        <f t="shared" si="25"/>
        <v>0</v>
      </c>
      <c r="I97">
        <f t="shared" si="12"/>
        <v>0</v>
      </c>
    </row>
    <row r="98" spans="1:9" x14ac:dyDescent="0.3">
      <c r="A98" t="s">
        <v>76</v>
      </c>
      <c r="B98">
        <v>41</v>
      </c>
      <c r="C98">
        <f t="shared" si="26"/>
        <v>0</v>
      </c>
      <c r="D98">
        <f t="shared" si="28"/>
        <v>111</v>
      </c>
      <c r="E98">
        <v>0</v>
      </c>
      <c r="F98">
        <v>0</v>
      </c>
      <c r="G98">
        <v>0</v>
      </c>
      <c r="H98">
        <f t="shared" si="25"/>
        <v>0</v>
      </c>
      <c r="I98">
        <f t="shared" si="12"/>
        <v>0</v>
      </c>
    </row>
    <row r="99" spans="1:9" x14ac:dyDescent="0.3">
      <c r="A99" t="s">
        <v>76</v>
      </c>
      <c r="B99">
        <v>44</v>
      </c>
      <c r="C99">
        <f t="shared" si="26"/>
        <v>0</v>
      </c>
      <c r="D99">
        <f t="shared" si="28"/>
        <v>111</v>
      </c>
      <c r="E99">
        <v>0</v>
      </c>
      <c r="F99">
        <v>0</v>
      </c>
      <c r="G99">
        <v>0</v>
      </c>
      <c r="H99">
        <f t="shared" si="25"/>
        <v>0</v>
      </c>
      <c r="I99">
        <f t="shared" si="12"/>
        <v>0</v>
      </c>
    </row>
    <row r="100" spans="1:9" x14ac:dyDescent="0.3">
      <c r="A100" t="s">
        <v>76</v>
      </c>
      <c r="B100">
        <v>46</v>
      </c>
      <c r="C100">
        <f t="shared" si="26"/>
        <v>0</v>
      </c>
      <c r="D100">
        <f t="shared" si="28"/>
        <v>111</v>
      </c>
      <c r="E100">
        <v>0</v>
      </c>
      <c r="F100">
        <v>0</v>
      </c>
      <c r="G100">
        <v>0</v>
      </c>
      <c r="H100">
        <f t="shared" si="25"/>
        <v>0</v>
      </c>
      <c r="I100">
        <f t="shared" si="12"/>
        <v>0</v>
      </c>
    </row>
    <row r="102" spans="1:9" x14ac:dyDescent="0.3">
      <c r="A102" t="s">
        <v>77</v>
      </c>
      <c r="B102">
        <v>0</v>
      </c>
      <c r="C102">
        <v>111</v>
      </c>
      <c r="D102">
        <f t="shared" ref="D102" si="29">SUM(E102:F102)</f>
        <v>0</v>
      </c>
      <c r="E102">
        <v>0</v>
      </c>
      <c r="F102">
        <v>0</v>
      </c>
      <c r="G102">
        <v>0</v>
      </c>
      <c r="H102">
        <f>C102/$C$102</f>
        <v>1</v>
      </c>
      <c r="I102">
        <f>H102*100</f>
        <v>100</v>
      </c>
    </row>
    <row r="103" spans="1:9" x14ac:dyDescent="0.3">
      <c r="A103" t="s">
        <v>77</v>
      </c>
      <c r="B103">
        <v>5</v>
      </c>
      <c r="C103">
        <f>$C$102-D103</f>
        <v>111</v>
      </c>
      <c r="D103">
        <f t="shared" ref="D103:D107" si="30">SUM(E103:F103,D102)</f>
        <v>0</v>
      </c>
      <c r="E103">
        <v>0</v>
      </c>
      <c r="F103">
        <v>0</v>
      </c>
      <c r="G103">
        <v>0</v>
      </c>
      <c r="H103">
        <f t="shared" ref="H103:H120" si="31">C103/$C$102</f>
        <v>1</v>
      </c>
      <c r="I103">
        <f t="shared" si="12"/>
        <v>100</v>
      </c>
    </row>
    <row r="104" spans="1:9" x14ac:dyDescent="0.3">
      <c r="A104" t="s">
        <v>77</v>
      </c>
      <c r="B104">
        <v>7</v>
      </c>
      <c r="C104">
        <f t="shared" ref="C104:C120" si="32">$C$102-D104</f>
        <v>111</v>
      </c>
      <c r="D104">
        <f t="shared" si="30"/>
        <v>0</v>
      </c>
      <c r="E104">
        <v>0</v>
      </c>
      <c r="F104">
        <v>0</v>
      </c>
      <c r="G104">
        <v>0</v>
      </c>
      <c r="H104">
        <f t="shared" si="31"/>
        <v>1</v>
      </c>
      <c r="I104">
        <f t="shared" si="12"/>
        <v>100</v>
      </c>
    </row>
    <row r="105" spans="1:9" x14ac:dyDescent="0.3">
      <c r="A105" t="s">
        <v>77</v>
      </c>
      <c r="B105">
        <v>10</v>
      </c>
      <c r="C105">
        <f t="shared" si="32"/>
        <v>111</v>
      </c>
      <c r="D105">
        <f t="shared" si="30"/>
        <v>0</v>
      </c>
      <c r="E105">
        <v>0</v>
      </c>
      <c r="F105">
        <v>0</v>
      </c>
      <c r="G105">
        <v>0</v>
      </c>
      <c r="H105">
        <f t="shared" si="31"/>
        <v>1</v>
      </c>
      <c r="I105">
        <f t="shared" si="12"/>
        <v>100</v>
      </c>
    </row>
    <row r="106" spans="1:9" x14ac:dyDescent="0.3">
      <c r="A106" t="s">
        <v>77</v>
      </c>
      <c r="B106">
        <v>12</v>
      </c>
      <c r="C106">
        <f t="shared" si="32"/>
        <v>106</v>
      </c>
      <c r="D106">
        <f t="shared" si="30"/>
        <v>5</v>
      </c>
      <c r="E106">
        <v>5</v>
      </c>
      <c r="F106">
        <v>0</v>
      </c>
      <c r="G106">
        <v>0</v>
      </c>
      <c r="H106">
        <f t="shared" si="31"/>
        <v>0.95495495495495497</v>
      </c>
      <c r="I106">
        <f t="shared" si="12"/>
        <v>95.495495495495504</v>
      </c>
    </row>
    <row r="107" spans="1:9" x14ac:dyDescent="0.3">
      <c r="A107" t="s">
        <v>77</v>
      </c>
      <c r="B107">
        <v>14</v>
      </c>
      <c r="C107">
        <f t="shared" si="32"/>
        <v>101</v>
      </c>
      <c r="D107">
        <f t="shared" si="30"/>
        <v>10</v>
      </c>
      <c r="E107">
        <v>5</v>
      </c>
      <c r="G107">
        <v>0</v>
      </c>
      <c r="H107">
        <f t="shared" si="31"/>
        <v>0.90990990990990994</v>
      </c>
      <c r="I107">
        <f t="shared" si="12"/>
        <v>90.990990990990994</v>
      </c>
    </row>
    <row r="108" spans="1:9" x14ac:dyDescent="0.3">
      <c r="A108" t="s">
        <v>77</v>
      </c>
      <c r="B108">
        <v>17</v>
      </c>
      <c r="C108">
        <f t="shared" si="32"/>
        <v>97</v>
      </c>
      <c r="D108">
        <f>SUM(E108:F108,D107)</f>
        <v>14</v>
      </c>
      <c r="E108">
        <v>4</v>
      </c>
      <c r="F108">
        <v>0</v>
      </c>
      <c r="G108">
        <v>0</v>
      </c>
      <c r="H108">
        <f t="shared" si="31"/>
        <v>0.87387387387387383</v>
      </c>
      <c r="I108">
        <f t="shared" si="12"/>
        <v>87.387387387387378</v>
      </c>
    </row>
    <row r="109" spans="1:9" x14ac:dyDescent="0.3">
      <c r="A109" t="s">
        <v>77</v>
      </c>
      <c r="B109">
        <v>19</v>
      </c>
      <c r="C109">
        <f t="shared" si="32"/>
        <v>92</v>
      </c>
      <c r="D109">
        <f t="shared" ref="D109:D115" si="33">SUM(E109:F109,D108)</f>
        <v>19</v>
      </c>
      <c r="E109">
        <v>5</v>
      </c>
      <c r="G109">
        <v>0</v>
      </c>
      <c r="H109">
        <f t="shared" si="31"/>
        <v>0.8288288288288288</v>
      </c>
      <c r="I109">
        <f t="shared" si="12"/>
        <v>82.882882882882882</v>
      </c>
    </row>
    <row r="110" spans="1:9" x14ac:dyDescent="0.3">
      <c r="A110" t="s">
        <v>77</v>
      </c>
      <c r="B110">
        <v>21</v>
      </c>
      <c r="C110">
        <f>$C$102-D110</f>
        <v>87</v>
      </c>
      <c r="D110">
        <f t="shared" si="33"/>
        <v>24</v>
      </c>
      <c r="E110">
        <v>5</v>
      </c>
      <c r="F110">
        <v>0</v>
      </c>
      <c r="G110">
        <v>0</v>
      </c>
      <c r="H110">
        <f t="shared" si="31"/>
        <v>0.78378378378378377</v>
      </c>
      <c r="I110">
        <f t="shared" si="12"/>
        <v>78.378378378378372</v>
      </c>
    </row>
    <row r="111" spans="1:9" x14ac:dyDescent="0.3">
      <c r="A111" t="s">
        <v>77</v>
      </c>
      <c r="B111">
        <v>24</v>
      </c>
      <c r="C111">
        <f t="shared" si="32"/>
        <v>81</v>
      </c>
      <c r="D111">
        <f t="shared" si="33"/>
        <v>30</v>
      </c>
      <c r="E111">
        <v>6</v>
      </c>
      <c r="F111">
        <v>0</v>
      </c>
      <c r="G111">
        <v>0</v>
      </c>
      <c r="H111">
        <f t="shared" si="31"/>
        <v>0.72972972972972971</v>
      </c>
      <c r="I111">
        <f t="shared" si="12"/>
        <v>72.972972972972968</v>
      </c>
    </row>
    <row r="112" spans="1:9" x14ac:dyDescent="0.3">
      <c r="A112" t="s">
        <v>77</v>
      </c>
      <c r="B112">
        <v>26</v>
      </c>
      <c r="C112">
        <f t="shared" si="32"/>
        <v>74</v>
      </c>
      <c r="D112">
        <f t="shared" si="33"/>
        <v>37</v>
      </c>
      <c r="E112">
        <v>7</v>
      </c>
      <c r="F112">
        <v>0</v>
      </c>
      <c r="G112">
        <v>0</v>
      </c>
      <c r="H112">
        <f t="shared" si="31"/>
        <v>0.66666666666666663</v>
      </c>
      <c r="I112">
        <f t="shared" si="12"/>
        <v>66.666666666666657</v>
      </c>
    </row>
    <row r="113" spans="1:9" x14ac:dyDescent="0.3">
      <c r="A113" t="s">
        <v>77</v>
      </c>
      <c r="B113">
        <v>28</v>
      </c>
      <c r="C113">
        <f t="shared" si="32"/>
        <v>61</v>
      </c>
      <c r="D113">
        <f t="shared" si="33"/>
        <v>50</v>
      </c>
      <c r="E113">
        <v>13</v>
      </c>
      <c r="F113">
        <v>0</v>
      </c>
      <c r="G113">
        <v>0</v>
      </c>
      <c r="H113">
        <f t="shared" si="31"/>
        <v>0.5495495495495496</v>
      </c>
      <c r="I113">
        <f t="shared" ref="I113:I120" si="34">H113*100</f>
        <v>54.954954954954957</v>
      </c>
    </row>
    <row r="114" spans="1:9" x14ac:dyDescent="0.3">
      <c r="A114" t="s">
        <v>77</v>
      </c>
      <c r="B114">
        <v>32</v>
      </c>
      <c r="C114">
        <f t="shared" si="32"/>
        <v>49</v>
      </c>
      <c r="D114">
        <f t="shared" si="33"/>
        <v>62</v>
      </c>
      <c r="E114">
        <v>12</v>
      </c>
      <c r="F114">
        <v>0</v>
      </c>
      <c r="G114">
        <v>0</v>
      </c>
      <c r="H114">
        <f t="shared" si="31"/>
        <v>0.44144144144144143</v>
      </c>
      <c r="I114">
        <f t="shared" si="34"/>
        <v>44.144144144144143</v>
      </c>
    </row>
    <row r="115" spans="1:9" x14ac:dyDescent="0.3">
      <c r="A115" t="s">
        <v>77</v>
      </c>
      <c r="B115">
        <v>34</v>
      </c>
      <c r="C115">
        <f t="shared" si="32"/>
        <v>33</v>
      </c>
      <c r="D115">
        <f t="shared" si="33"/>
        <v>78</v>
      </c>
      <c r="E115">
        <v>16</v>
      </c>
      <c r="F115">
        <v>0</v>
      </c>
      <c r="G115">
        <v>0</v>
      </c>
      <c r="H115">
        <f t="shared" si="31"/>
        <v>0.29729729729729731</v>
      </c>
      <c r="I115">
        <f t="shared" si="34"/>
        <v>29.72972972972973</v>
      </c>
    </row>
    <row r="116" spans="1:9" x14ac:dyDescent="0.3">
      <c r="A116" t="s">
        <v>77</v>
      </c>
      <c r="B116">
        <v>37</v>
      </c>
      <c r="C116">
        <f t="shared" si="32"/>
        <v>15</v>
      </c>
      <c r="D116">
        <f>SUM(E116:F116,D115)</f>
        <v>96</v>
      </c>
      <c r="E116">
        <v>18</v>
      </c>
      <c r="F116">
        <v>0</v>
      </c>
      <c r="G116">
        <v>0</v>
      </c>
      <c r="H116">
        <f t="shared" si="31"/>
        <v>0.13513513513513514</v>
      </c>
      <c r="I116">
        <f t="shared" si="34"/>
        <v>13.513513513513514</v>
      </c>
    </row>
    <row r="117" spans="1:9" x14ac:dyDescent="0.3">
      <c r="A117" t="s">
        <v>77</v>
      </c>
      <c r="B117">
        <v>39</v>
      </c>
      <c r="C117">
        <f t="shared" si="32"/>
        <v>4</v>
      </c>
      <c r="D117">
        <f t="shared" ref="D117:D120" si="35">SUM(E117:F117,D116)</f>
        <v>107</v>
      </c>
      <c r="E117">
        <v>11</v>
      </c>
      <c r="F117">
        <v>0</v>
      </c>
      <c r="G117">
        <v>0</v>
      </c>
      <c r="H117">
        <f t="shared" si="31"/>
        <v>3.6036036036036036E-2</v>
      </c>
      <c r="I117">
        <f t="shared" si="34"/>
        <v>3.6036036036036037</v>
      </c>
    </row>
    <row r="118" spans="1:9" x14ac:dyDescent="0.3">
      <c r="A118" t="s">
        <v>77</v>
      </c>
      <c r="B118">
        <v>41</v>
      </c>
      <c r="C118">
        <f t="shared" si="32"/>
        <v>0</v>
      </c>
      <c r="D118">
        <f t="shared" si="35"/>
        <v>111</v>
      </c>
      <c r="E118">
        <v>4</v>
      </c>
      <c r="F118">
        <v>0</v>
      </c>
      <c r="G118">
        <v>0</v>
      </c>
      <c r="H118">
        <f t="shared" si="31"/>
        <v>0</v>
      </c>
      <c r="I118">
        <f t="shared" si="34"/>
        <v>0</v>
      </c>
    </row>
    <row r="119" spans="1:9" x14ac:dyDescent="0.3">
      <c r="A119" t="s">
        <v>77</v>
      </c>
      <c r="B119">
        <v>44</v>
      </c>
      <c r="C119">
        <f t="shared" si="32"/>
        <v>0</v>
      </c>
      <c r="D119">
        <f t="shared" si="35"/>
        <v>111</v>
      </c>
      <c r="F119">
        <v>0</v>
      </c>
      <c r="G119">
        <v>0</v>
      </c>
      <c r="H119">
        <f t="shared" si="31"/>
        <v>0</v>
      </c>
      <c r="I119">
        <f t="shared" si="34"/>
        <v>0</v>
      </c>
    </row>
    <row r="120" spans="1:9" x14ac:dyDescent="0.3">
      <c r="A120" t="s">
        <v>77</v>
      </c>
      <c r="B120">
        <v>46</v>
      </c>
      <c r="C120">
        <f t="shared" si="32"/>
        <v>0</v>
      </c>
      <c r="D120">
        <f t="shared" si="35"/>
        <v>111</v>
      </c>
      <c r="F120">
        <v>0</v>
      </c>
      <c r="G120">
        <v>0</v>
      </c>
      <c r="H120">
        <f t="shared" si="31"/>
        <v>0</v>
      </c>
      <c r="I120">
        <f t="shared" si="34"/>
        <v>0</v>
      </c>
    </row>
    <row r="122" spans="1:9" x14ac:dyDescent="0.3">
      <c r="A122" t="s">
        <v>79</v>
      </c>
      <c r="B122">
        <v>0</v>
      </c>
      <c r="C122">
        <v>91</v>
      </c>
      <c r="D122">
        <f t="shared" ref="D122:D123" si="36">SUM(E122:F122)</f>
        <v>0</v>
      </c>
      <c r="E122">
        <v>0</v>
      </c>
      <c r="F122">
        <v>0</v>
      </c>
      <c r="G122">
        <v>0</v>
      </c>
      <c r="H122">
        <f>C122/$C$122</f>
        <v>1</v>
      </c>
      <c r="I122">
        <f>H122*100</f>
        <v>100</v>
      </c>
    </row>
    <row r="123" spans="1:9" x14ac:dyDescent="0.3">
      <c r="A123" t="s">
        <v>79</v>
      </c>
      <c r="B123">
        <v>5</v>
      </c>
      <c r="C123">
        <f>$C$122-D123</f>
        <v>91</v>
      </c>
      <c r="D123">
        <f t="shared" si="36"/>
        <v>0</v>
      </c>
      <c r="E123">
        <v>0</v>
      </c>
      <c r="F123">
        <v>0</v>
      </c>
      <c r="G123">
        <v>0</v>
      </c>
      <c r="H123">
        <f t="shared" ref="H123:H138" si="37">C123/$C$122</f>
        <v>1</v>
      </c>
      <c r="I123">
        <f t="shared" ref="I123:I138" si="38">H123*100</f>
        <v>100</v>
      </c>
    </row>
    <row r="124" spans="1:9" x14ac:dyDescent="0.3">
      <c r="A124" t="s">
        <v>79</v>
      </c>
      <c r="B124">
        <v>7</v>
      </c>
      <c r="C124">
        <f t="shared" ref="C124:C138" si="39">$C$122-D124</f>
        <v>91</v>
      </c>
      <c r="D124">
        <f t="shared" ref="D124:D127" si="40">SUM(E124:F124,D123)</f>
        <v>0</v>
      </c>
      <c r="E124">
        <v>0</v>
      </c>
      <c r="F124">
        <v>0</v>
      </c>
      <c r="G124">
        <v>0</v>
      </c>
      <c r="H124">
        <f t="shared" si="37"/>
        <v>1</v>
      </c>
      <c r="I124">
        <f t="shared" si="38"/>
        <v>100</v>
      </c>
    </row>
    <row r="125" spans="1:9" x14ac:dyDescent="0.3">
      <c r="A125" t="s">
        <v>79</v>
      </c>
      <c r="B125">
        <v>10</v>
      </c>
      <c r="C125">
        <f t="shared" si="39"/>
        <v>91</v>
      </c>
      <c r="D125">
        <f t="shared" si="40"/>
        <v>0</v>
      </c>
      <c r="E125">
        <v>0</v>
      </c>
      <c r="F125">
        <v>0</v>
      </c>
      <c r="G125">
        <v>0</v>
      </c>
      <c r="H125">
        <f t="shared" si="37"/>
        <v>1</v>
      </c>
      <c r="I125">
        <f t="shared" si="38"/>
        <v>100</v>
      </c>
    </row>
    <row r="126" spans="1:9" x14ac:dyDescent="0.3">
      <c r="A126" t="s">
        <v>79</v>
      </c>
      <c r="B126">
        <v>12</v>
      </c>
      <c r="C126">
        <f t="shared" si="39"/>
        <v>87</v>
      </c>
      <c r="D126">
        <f t="shared" si="40"/>
        <v>4</v>
      </c>
      <c r="E126">
        <v>4</v>
      </c>
      <c r="G126">
        <v>0</v>
      </c>
      <c r="H126">
        <f t="shared" si="37"/>
        <v>0.95604395604395609</v>
      </c>
      <c r="I126">
        <f t="shared" si="38"/>
        <v>95.604395604395606</v>
      </c>
    </row>
    <row r="127" spans="1:9" x14ac:dyDescent="0.3">
      <c r="A127" t="s">
        <v>79</v>
      </c>
      <c r="B127">
        <v>14</v>
      </c>
      <c r="C127">
        <f t="shared" si="39"/>
        <v>86</v>
      </c>
      <c r="D127">
        <f t="shared" si="40"/>
        <v>5</v>
      </c>
      <c r="E127">
        <v>1</v>
      </c>
      <c r="G127">
        <v>0</v>
      </c>
      <c r="H127">
        <f t="shared" si="37"/>
        <v>0.94505494505494503</v>
      </c>
      <c r="I127">
        <f t="shared" si="38"/>
        <v>94.505494505494497</v>
      </c>
    </row>
    <row r="128" spans="1:9" x14ac:dyDescent="0.3">
      <c r="A128" t="s">
        <v>79</v>
      </c>
      <c r="B128">
        <v>17</v>
      </c>
      <c r="C128">
        <f t="shared" si="39"/>
        <v>84</v>
      </c>
      <c r="D128">
        <f>SUM(E128:F128,D127)</f>
        <v>7</v>
      </c>
      <c r="E128">
        <v>2</v>
      </c>
      <c r="G128">
        <v>0</v>
      </c>
      <c r="H128">
        <f t="shared" si="37"/>
        <v>0.92307692307692313</v>
      </c>
      <c r="I128">
        <f t="shared" si="38"/>
        <v>92.307692307692307</v>
      </c>
    </row>
    <row r="129" spans="1:9" x14ac:dyDescent="0.3">
      <c r="A129" t="s">
        <v>79</v>
      </c>
      <c r="B129">
        <v>19</v>
      </c>
      <c r="C129">
        <f t="shared" si="39"/>
        <v>82</v>
      </c>
      <c r="D129">
        <f t="shared" ref="D129:D135" si="41">SUM(E129:F129,D128)</f>
        <v>9</v>
      </c>
      <c r="E129">
        <v>2</v>
      </c>
      <c r="F129">
        <v>0</v>
      </c>
      <c r="G129">
        <v>0</v>
      </c>
      <c r="H129">
        <f t="shared" si="37"/>
        <v>0.90109890109890112</v>
      </c>
      <c r="I129">
        <f t="shared" si="38"/>
        <v>90.109890109890117</v>
      </c>
    </row>
    <row r="130" spans="1:9" x14ac:dyDescent="0.3">
      <c r="A130" t="s">
        <v>79</v>
      </c>
      <c r="B130">
        <v>21</v>
      </c>
      <c r="C130">
        <f t="shared" si="39"/>
        <v>79</v>
      </c>
      <c r="D130">
        <f t="shared" si="41"/>
        <v>12</v>
      </c>
      <c r="E130">
        <v>3</v>
      </c>
      <c r="F130">
        <v>0</v>
      </c>
      <c r="G130">
        <v>0</v>
      </c>
      <c r="H130">
        <f t="shared" si="37"/>
        <v>0.86813186813186816</v>
      </c>
      <c r="I130">
        <f t="shared" si="38"/>
        <v>86.813186813186817</v>
      </c>
    </row>
    <row r="131" spans="1:9" x14ac:dyDescent="0.3">
      <c r="A131" t="s">
        <v>79</v>
      </c>
      <c r="B131">
        <v>24</v>
      </c>
      <c r="C131">
        <f t="shared" si="39"/>
        <v>75</v>
      </c>
      <c r="D131">
        <f t="shared" si="41"/>
        <v>16</v>
      </c>
      <c r="E131">
        <v>4</v>
      </c>
      <c r="F131">
        <v>0</v>
      </c>
      <c r="G131">
        <v>0</v>
      </c>
      <c r="H131">
        <f t="shared" si="37"/>
        <v>0.82417582417582413</v>
      </c>
      <c r="I131">
        <f t="shared" si="38"/>
        <v>82.417582417582409</v>
      </c>
    </row>
    <row r="132" spans="1:9" x14ac:dyDescent="0.3">
      <c r="A132" t="s">
        <v>79</v>
      </c>
      <c r="B132">
        <v>26</v>
      </c>
      <c r="C132">
        <f t="shared" si="39"/>
        <v>71</v>
      </c>
      <c r="D132">
        <f t="shared" si="41"/>
        <v>20</v>
      </c>
      <c r="E132">
        <v>4</v>
      </c>
      <c r="F132">
        <v>0</v>
      </c>
      <c r="G132">
        <v>0</v>
      </c>
      <c r="H132">
        <f t="shared" si="37"/>
        <v>0.78021978021978022</v>
      </c>
      <c r="I132">
        <f t="shared" si="38"/>
        <v>78.021978021978029</v>
      </c>
    </row>
    <row r="133" spans="1:9" x14ac:dyDescent="0.3">
      <c r="A133" t="s">
        <v>79</v>
      </c>
      <c r="B133">
        <v>28</v>
      </c>
      <c r="C133">
        <f t="shared" si="39"/>
        <v>68</v>
      </c>
      <c r="D133">
        <f t="shared" si="41"/>
        <v>23</v>
      </c>
      <c r="E133">
        <v>3</v>
      </c>
      <c r="F133">
        <v>0</v>
      </c>
      <c r="G133">
        <v>0</v>
      </c>
      <c r="H133">
        <f t="shared" si="37"/>
        <v>0.74725274725274726</v>
      </c>
      <c r="I133">
        <f t="shared" si="38"/>
        <v>74.72527472527473</v>
      </c>
    </row>
    <row r="134" spans="1:9" x14ac:dyDescent="0.3">
      <c r="A134" t="s">
        <v>79</v>
      </c>
      <c r="B134">
        <v>32</v>
      </c>
      <c r="C134">
        <f t="shared" si="39"/>
        <v>63</v>
      </c>
      <c r="D134">
        <f t="shared" si="41"/>
        <v>28</v>
      </c>
      <c r="E134">
        <v>5</v>
      </c>
      <c r="F134">
        <v>0</v>
      </c>
      <c r="G134">
        <v>0</v>
      </c>
      <c r="H134">
        <f t="shared" si="37"/>
        <v>0.69230769230769229</v>
      </c>
      <c r="I134">
        <f t="shared" si="38"/>
        <v>69.230769230769226</v>
      </c>
    </row>
    <row r="135" spans="1:9" x14ac:dyDescent="0.3">
      <c r="A135" t="s">
        <v>79</v>
      </c>
      <c r="B135">
        <v>34</v>
      </c>
      <c r="C135">
        <f t="shared" si="39"/>
        <v>53</v>
      </c>
      <c r="D135">
        <f t="shared" si="41"/>
        <v>38</v>
      </c>
      <c r="E135">
        <v>10</v>
      </c>
      <c r="F135">
        <v>0</v>
      </c>
      <c r="G135">
        <v>0</v>
      </c>
      <c r="H135">
        <f t="shared" si="37"/>
        <v>0.58241758241758246</v>
      </c>
      <c r="I135">
        <f t="shared" si="38"/>
        <v>58.241758241758248</v>
      </c>
    </row>
    <row r="136" spans="1:9" x14ac:dyDescent="0.3">
      <c r="A136" t="s">
        <v>79</v>
      </c>
      <c r="B136">
        <v>37</v>
      </c>
      <c r="C136">
        <f t="shared" si="39"/>
        <v>29</v>
      </c>
      <c r="D136">
        <f>SUM(E136:F136,D135)</f>
        <v>62</v>
      </c>
      <c r="E136">
        <v>24</v>
      </c>
      <c r="F136">
        <v>0</v>
      </c>
      <c r="G136">
        <v>0</v>
      </c>
      <c r="H136">
        <f t="shared" si="37"/>
        <v>0.31868131868131866</v>
      </c>
      <c r="I136">
        <f t="shared" si="38"/>
        <v>31.868131868131865</v>
      </c>
    </row>
    <row r="137" spans="1:9" x14ac:dyDescent="0.3">
      <c r="A137" t="s">
        <v>79</v>
      </c>
      <c r="B137">
        <v>39</v>
      </c>
      <c r="C137">
        <f t="shared" si="39"/>
        <v>14</v>
      </c>
      <c r="D137">
        <f t="shared" ref="D137:D138" si="42">SUM(E137:F137,D136)</f>
        <v>77</v>
      </c>
      <c r="E137">
        <v>15</v>
      </c>
      <c r="F137">
        <v>0</v>
      </c>
      <c r="G137">
        <v>0</v>
      </c>
      <c r="H137">
        <f t="shared" si="37"/>
        <v>0.15384615384615385</v>
      </c>
      <c r="I137">
        <f t="shared" si="38"/>
        <v>15.384615384615385</v>
      </c>
    </row>
    <row r="138" spans="1:9" x14ac:dyDescent="0.3">
      <c r="A138" t="s">
        <v>79</v>
      </c>
      <c r="B138">
        <v>41</v>
      </c>
      <c r="C138">
        <f t="shared" si="39"/>
        <v>4</v>
      </c>
      <c r="D138">
        <f t="shared" si="42"/>
        <v>87</v>
      </c>
      <c r="E138">
        <v>10</v>
      </c>
      <c r="F138">
        <v>0</v>
      </c>
      <c r="G138">
        <v>0</v>
      </c>
      <c r="H138">
        <f t="shared" si="37"/>
        <v>4.3956043956043959E-2</v>
      </c>
      <c r="I138">
        <f t="shared" si="38"/>
        <v>4.395604395604396</v>
      </c>
    </row>
    <row r="139" spans="1:9" x14ac:dyDescent="0.3">
      <c r="A139" t="s">
        <v>79</v>
      </c>
      <c r="B139">
        <v>44</v>
      </c>
      <c r="C139">
        <f>$C$122-D139</f>
        <v>1</v>
      </c>
      <c r="D139">
        <f>SUM(E139:F139,D138)</f>
        <v>90</v>
      </c>
      <c r="E139">
        <v>3</v>
      </c>
      <c r="F139">
        <v>0</v>
      </c>
      <c r="G139">
        <v>0</v>
      </c>
      <c r="H139">
        <f>C139/$C$122</f>
        <v>1.098901098901099E-2</v>
      </c>
      <c r="I139">
        <f>H139*100</f>
        <v>1.098901098901099</v>
      </c>
    </row>
    <row r="140" spans="1:9" x14ac:dyDescent="0.3">
      <c r="A140" t="s">
        <v>79</v>
      </c>
      <c r="B140">
        <v>46</v>
      </c>
      <c r="C140">
        <f>$C$122-D140</f>
        <v>0</v>
      </c>
      <c r="D140">
        <f>SUM(E140:F140,D139)</f>
        <v>91</v>
      </c>
      <c r="E140">
        <v>1</v>
      </c>
      <c r="F140">
        <v>0</v>
      </c>
      <c r="G140">
        <v>0</v>
      </c>
      <c r="H140">
        <f>C140/$C$122</f>
        <v>0</v>
      </c>
      <c r="I140">
        <f>H140*100</f>
        <v>0</v>
      </c>
    </row>
    <row r="142" spans="1:9" x14ac:dyDescent="0.3">
      <c r="A142" t="s">
        <v>80</v>
      </c>
      <c r="B142">
        <v>0</v>
      </c>
      <c r="C142">
        <v>79</v>
      </c>
      <c r="D142">
        <f t="shared" ref="D142:D145" si="43">SUM(E142:F142)</f>
        <v>0</v>
      </c>
      <c r="E142">
        <v>0</v>
      </c>
      <c r="F142">
        <v>0</v>
      </c>
      <c r="G142">
        <v>0</v>
      </c>
      <c r="H142">
        <f>C142/$C$142</f>
        <v>1</v>
      </c>
      <c r="I142">
        <f>H142*100</f>
        <v>100</v>
      </c>
    </row>
    <row r="143" spans="1:9" x14ac:dyDescent="0.3">
      <c r="A143" t="s">
        <v>80</v>
      </c>
      <c r="B143">
        <v>5</v>
      </c>
      <c r="C143">
        <f>$C$142-D143</f>
        <v>79</v>
      </c>
      <c r="D143">
        <f t="shared" si="43"/>
        <v>0</v>
      </c>
      <c r="E143">
        <v>0</v>
      </c>
      <c r="F143">
        <v>0</v>
      </c>
      <c r="G143">
        <v>0</v>
      </c>
      <c r="H143">
        <f t="shared" ref="H143:H159" si="44">C143/$C$142</f>
        <v>1</v>
      </c>
      <c r="I143">
        <f t="shared" ref="I143:I159" si="45">H143*100</f>
        <v>100</v>
      </c>
    </row>
    <row r="144" spans="1:9" x14ac:dyDescent="0.3">
      <c r="A144" t="s">
        <v>80</v>
      </c>
      <c r="B144">
        <v>7</v>
      </c>
      <c r="C144">
        <f t="shared" ref="C144:C159" si="46">$C$142-D144</f>
        <v>79</v>
      </c>
      <c r="D144">
        <f t="shared" si="43"/>
        <v>0</v>
      </c>
      <c r="E144">
        <v>0</v>
      </c>
      <c r="F144">
        <v>0</v>
      </c>
      <c r="G144">
        <v>0</v>
      </c>
      <c r="H144">
        <f t="shared" si="44"/>
        <v>1</v>
      </c>
      <c r="I144">
        <f t="shared" si="45"/>
        <v>100</v>
      </c>
    </row>
    <row r="145" spans="1:9" x14ac:dyDescent="0.3">
      <c r="A145" t="s">
        <v>80</v>
      </c>
      <c r="B145">
        <v>10</v>
      </c>
      <c r="C145">
        <f t="shared" si="46"/>
        <v>79</v>
      </c>
      <c r="D145">
        <f t="shared" si="43"/>
        <v>0</v>
      </c>
      <c r="E145">
        <v>0</v>
      </c>
      <c r="F145">
        <v>0</v>
      </c>
      <c r="G145">
        <v>0</v>
      </c>
      <c r="H145">
        <f t="shared" si="44"/>
        <v>1</v>
      </c>
      <c r="I145">
        <f t="shared" si="45"/>
        <v>100</v>
      </c>
    </row>
    <row r="146" spans="1:9" x14ac:dyDescent="0.3">
      <c r="A146" t="s">
        <v>80</v>
      </c>
      <c r="B146">
        <v>12</v>
      </c>
      <c r="C146">
        <f t="shared" si="46"/>
        <v>75</v>
      </c>
      <c r="D146">
        <f t="shared" ref="D146:D155" si="47">SUM(E146:F146,D145)</f>
        <v>4</v>
      </c>
      <c r="E146">
        <v>4</v>
      </c>
      <c r="G146">
        <v>0</v>
      </c>
      <c r="H146">
        <f t="shared" si="44"/>
        <v>0.94936708860759489</v>
      </c>
      <c r="I146">
        <f t="shared" si="45"/>
        <v>94.936708860759495</v>
      </c>
    </row>
    <row r="147" spans="1:9" x14ac:dyDescent="0.3">
      <c r="A147" t="s">
        <v>80</v>
      </c>
      <c r="B147">
        <v>14</v>
      </c>
      <c r="C147">
        <f t="shared" si="46"/>
        <v>72</v>
      </c>
      <c r="D147">
        <f t="shared" si="47"/>
        <v>7</v>
      </c>
      <c r="E147">
        <v>3</v>
      </c>
      <c r="G147">
        <v>0</v>
      </c>
      <c r="H147">
        <f t="shared" si="44"/>
        <v>0.91139240506329111</v>
      </c>
      <c r="I147">
        <f t="shared" si="45"/>
        <v>91.139240506329116</v>
      </c>
    </row>
    <row r="148" spans="1:9" x14ac:dyDescent="0.3">
      <c r="A148" t="s">
        <v>80</v>
      </c>
      <c r="B148">
        <v>17</v>
      </c>
      <c r="C148">
        <f t="shared" si="46"/>
        <v>65</v>
      </c>
      <c r="D148">
        <f t="shared" si="47"/>
        <v>14</v>
      </c>
      <c r="E148">
        <v>7</v>
      </c>
      <c r="F148">
        <v>0</v>
      </c>
      <c r="G148">
        <v>0</v>
      </c>
      <c r="H148">
        <f t="shared" si="44"/>
        <v>0.82278481012658233</v>
      </c>
      <c r="I148">
        <f t="shared" si="45"/>
        <v>82.278481012658233</v>
      </c>
    </row>
    <row r="149" spans="1:9" x14ac:dyDescent="0.3">
      <c r="A149" t="s">
        <v>80</v>
      </c>
      <c r="B149">
        <v>19</v>
      </c>
      <c r="C149">
        <f t="shared" si="46"/>
        <v>45</v>
      </c>
      <c r="D149">
        <f t="shared" si="47"/>
        <v>34</v>
      </c>
      <c r="E149">
        <v>20</v>
      </c>
      <c r="F149">
        <v>0</v>
      </c>
      <c r="G149">
        <v>0</v>
      </c>
      <c r="H149">
        <f t="shared" si="44"/>
        <v>0.569620253164557</v>
      </c>
      <c r="I149">
        <f t="shared" si="45"/>
        <v>56.962025316455701</v>
      </c>
    </row>
    <row r="150" spans="1:9" x14ac:dyDescent="0.3">
      <c r="A150" t="s">
        <v>80</v>
      </c>
      <c r="B150">
        <v>21</v>
      </c>
      <c r="C150">
        <f t="shared" si="46"/>
        <v>34</v>
      </c>
      <c r="D150">
        <f t="shared" si="47"/>
        <v>45</v>
      </c>
      <c r="E150">
        <v>11</v>
      </c>
      <c r="F150">
        <v>0</v>
      </c>
      <c r="G150">
        <v>0</v>
      </c>
      <c r="H150">
        <f t="shared" si="44"/>
        <v>0.43037974683544306</v>
      </c>
      <c r="I150">
        <f t="shared" si="45"/>
        <v>43.037974683544306</v>
      </c>
    </row>
    <row r="151" spans="1:9" x14ac:dyDescent="0.3">
      <c r="A151" t="s">
        <v>80</v>
      </c>
      <c r="B151">
        <v>24</v>
      </c>
      <c r="C151">
        <f t="shared" si="46"/>
        <v>18</v>
      </c>
      <c r="D151">
        <f t="shared" si="47"/>
        <v>61</v>
      </c>
      <c r="E151">
        <v>16</v>
      </c>
      <c r="F151">
        <v>0</v>
      </c>
      <c r="G151">
        <v>0</v>
      </c>
      <c r="H151">
        <f t="shared" si="44"/>
        <v>0.22784810126582278</v>
      </c>
      <c r="I151">
        <f t="shared" si="45"/>
        <v>22.784810126582279</v>
      </c>
    </row>
    <row r="152" spans="1:9" x14ac:dyDescent="0.3">
      <c r="A152" t="s">
        <v>80</v>
      </c>
      <c r="B152">
        <v>26</v>
      </c>
      <c r="C152">
        <f t="shared" si="46"/>
        <v>7</v>
      </c>
      <c r="D152">
        <f t="shared" si="47"/>
        <v>72</v>
      </c>
      <c r="E152">
        <v>11</v>
      </c>
      <c r="F152">
        <v>0</v>
      </c>
      <c r="G152">
        <v>0</v>
      </c>
      <c r="H152">
        <f t="shared" si="44"/>
        <v>8.8607594936708861E-2</v>
      </c>
      <c r="I152">
        <f t="shared" si="45"/>
        <v>8.8607594936708853</v>
      </c>
    </row>
    <row r="153" spans="1:9" x14ac:dyDescent="0.3">
      <c r="A153" t="s">
        <v>80</v>
      </c>
      <c r="B153">
        <v>28</v>
      </c>
      <c r="C153">
        <f t="shared" si="46"/>
        <v>2</v>
      </c>
      <c r="D153">
        <f t="shared" si="47"/>
        <v>77</v>
      </c>
      <c r="E153">
        <v>5</v>
      </c>
      <c r="F153">
        <v>0</v>
      </c>
      <c r="G153">
        <v>0</v>
      </c>
      <c r="H153">
        <f t="shared" si="44"/>
        <v>2.5316455696202531E-2</v>
      </c>
      <c r="I153">
        <f t="shared" si="45"/>
        <v>2.5316455696202533</v>
      </c>
    </row>
    <row r="154" spans="1:9" x14ac:dyDescent="0.3">
      <c r="A154" t="s">
        <v>80</v>
      </c>
      <c r="B154">
        <v>32</v>
      </c>
      <c r="C154">
        <f t="shared" si="46"/>
        <v>0</v>
      </c>
      <c r="D154">
        <f t="shared" si="47"/>
        <v>79</v>
      </c>
      <c r="E154">
        <v>2</v>
      </c>
      <c r="F154">
        <v>0</v>
      </c>
      <c r="G154">
        <v>0</v>
      </c>
      <c r="H154">
        <f t="shared" si="44"/>
        <v>0</v>
      </c>
      <c r="I154">
        <f t="shared" si="45"/>
        <v>0</v>
      </c>
    </row>
    <row r="155" spans="1:9" x14ac:dyDescent="0.3">
      <c r="A155" t="s">
        <v>80</v>
      </c>
      <c r="B155">
        <v>34</v>
      </c>
      <c r="C155">
        <f t="shared" si="46"/>
        <v>0</v>
      </c>
      <c r="D155">
        <f t="shared" si="47"/>
        <v>79</v>
      </c>
      <c r="F155">
        <v>0</v>
      </c>
      <c r="G155">
        <v>0</v>
      </c>
      <c r="H155">
        <f t="shared" si="44"/>
        <v>0</v>
      </c>
      <c r="I155">
        <f t="shared" si="45"/>
        <v>0</v>
      </c>
    </row>
    <row r="156" spans="1:9" x14ac:dyDescent="0.3">
      <c r="A156" t="s">
        <v>80</v>
      </c>
      <c r="B156">
        <v>37</v>
      </c>
      <c r="C156">
        <f t="shared" si="46"/>
        <v>0</v>
      </c>
      <c r="D156">
        <f>SUM(E156:F156,D155)</f>
        <v>79</v>
      </c>
      <c r="F156">
        <v>0</v>
      </c>
      <c r="G156">
        <v>0</v>
      </c>
      <c r="H156">
        <f t="shared" si="44"/>
        <v>0</v>
      </c>
      <c r="I156">
        <f t="shared" si="45"/>
        <v>0</v>
      </c>
    </row>
    <row r="157" spans="1:9" x14ac:dyDescent="0.3">
      <c r="A157" t="s">
        <v>80</v>
      </c>
      <c r="B157">
        <v>39</v>
      </c>
      <c r="C157">
        <f t="shared" si="46"/>
        <v>0</v>
      </c>
      <c r="D157">
        <f t="shared" ref="D157:D159" si="48">SUM(E157:F157,D156)</f>
        <v>79</v>
      </c>
      <c r="E157">
        <v>0</v>
      </c>
      <c r="F157">
        <v>0</v>
      </c>
      <c r="G157">
        <v>0</v>
      </c>
      <c r="H157">
        <f t="shared" si="44"/>
        <v>0</v>
      </c>
      <c r="I157">
        <f t="shared" si="45"/>
        <v>0</v>
      </c>
    </row>
    <row r="158" spans="1:9" x14ac:dyDescent="0.3">
      <c r="A158" t="s">
        <v>80</v>
      </c>
      <c r="B158">
        <v>41</v>
      </c>
      <c r="C158">
        <f t="shared" si="46"/>
        <v>0</v>
      </c>
      <c r="D158">
        <f t="shared" si="48"/>
        <v>79</v>
      </c>
      <c r="E158">
        <v>0</v>
      </c>
      <c r="F158">
        <v>0</v>
      </c>
      <c r="G158">
        <v>0</v>
      </c>
      <c r="H158">
        <f t="shared" si="44"/>
        <v>0</v>
      </c>
      <c r="I158">
        <f t="shared" si="45"/>
        <v>0</v>
      </c>
    </row>
    <row r="159" spans="1:9" x14ac:dyDescent="0.3">
      <c r="A159" t="s">
        <v>80</v>
      </c>
      <c r="B159">
        <v>44</v>
      </c>
      <c r="C159">
        <f t="shared" si="46"/>
        <v>0</v>
      </c>
      <c r="D159">
        <f t="shared" si="48"/>
        <v>79</v>
      </c>
      <c r="E159">
        <v>0</v>
      </c>
      <c r="F159">
        <v>0</v>
      </c>
      <c r="G159">
        <v>0</v>
      </c>
      <c r="H159">
        <f t="shared" si="44"/>
        <v>0</v>
      </c>
      <c r="I159">
        <f t="shared" si="45"/>
        <v>0</v>
      </c>
    </row>
    <row r="160" spans="1:9" s="9" customFormat="1" x14ac:dyDescent="0.3">
      <c r="B160">
        <v>46</v>
      </c>
    </row>
    <row r="161" spans="1:9" s="8" customFormat="1" x14ac:dyDescent="0.3">
      <c r="A161" s="8" t="s">
        <v>78</v>
      </c>
      <c r="B161">
        <v>0</v>
      </c>
      <c r="C161" s="8">
        <v>68</v>
      </c>
      <c r="D161" s="8">
        <f t="shared" ref="D161:D164" si="49">SUM(E161:F161)</f>
        <v>0</v>
      </c>
      <c r="E161" s="8">
        <v>0</v>
      </c>
      <c r="F161" s="8">
        <v>0</v>
      </c>
      <c r="G161" s="8">
        <v>0</v>
      </c>
      <c r="H161" s="8">
        <f>C161/$C$161</f>
        <v>1</v>
      </c>
      <c r="I161" s="8">
        <f>H161*100</f>
        <v>100</v>
      </c>
    </row>
    <row r="162" spans="1:9" x14ac:dyDescent="0.3">
      <c r="A162" s="8" t="s">
        <v>78</v>
      </c>
      <c r="B162">
        <v>5</v>
      </c>
      <c r="C162">
        <f>$C$161-D162</f>
        <v>68</v>
      </c>
      <c r="D162">
        <f t="shared" si="49"/>
        <v>0</v>
      </c>
      <c r="E162">
        <v>0</v>
      </c>
      <c r="F162">
        <v>0</v>
      </c>
      <c r="G162">
        <v>0</v>
      </c>
      <c r="H162">
        <f t="shared" ref="H162:H180" si="50">C162/$C$161</f>
        <v>1</v>
      </c>
      <c r="I162">
        <f t="shared" ref="I162:I180" si="51">H162*100</f>
        <v>100</v>
      </c>
    </row>
    <row r="163" spans="1:9" x14ac:dyDescent="0.3">
      <c r="A163" s="8" t="s">
        <v>78</v>
      </c>
      <c r="B163">
        <v>7</v>
      </c>
      <c r="C163">
        <f t="shared" ref="C163:C180" si="52">$C$161-D163</f>
        <v>68</v>
      </c>
      <c r="D163">
        <f t="shared" si="49"/>
        <v>0</v>
      </c>
      <c r="E163">
        <v>0</v>
      </c>
      <c r="F163">
        <v>0</v>
      </c>
      <c r="G163">
        <v>0</v>
      </c>
      <c r="H163">
        <f t="shared" si="50"/>
        <v>1</v>
      </c>
      <c r="I163">
        <f t="shared" si="51"/>
        <v>100</v>
      </c>
    </row>
    <row r="164" spans="1:9" x14ac:dyDescent="0.3">
      <c r="A164" s="8" t="s">
        <v>78</v>
      </c>
      <c r="B164">
        <v>10</v>
      </c>
      <c r="C164">
        <f t="shared" si="52"/>
        <v>68</v>
      </c>
      <c r="D164">
        <f t="shared" si="49"/>
        <v>0</v>
      </c>
      <c r="E164">
        <v>0</v>
      </c>
      <c r="F164">
        <v>0</v>
      </c>
      <c r="G164">
        <v>0</v>
      </c>
      <c r="H164">
        <f t="shared" si="50"/>
        <v>1</v>
      </c>
      <c r="I164">
        <f t="shared" si="51"/>
        <v>100</v>
      </c>
    </row>
    <row r="165" spans="1:9" x14ac:dyDescent="0.3">
      <c r="A165" s="8" t="s">
        <v>78</v>
      </c>
      <c r="B165">
        <v>12</v>
      </c>
      <c r="C165">
        <f t="shared" si="52"/>
        <v>64</v>
      </c>
      <c r="D165">
        <f t="shared" ref="D165:D174" si="53">SUM(E165:F165,D164)</f>
        <v>4</v>
      </c>
      <c r="E165">
        <v>4</v>
      </c>
      <c r="G165">
        <v>0</v>
      </c>
      <c r="H165">
        <f t="shared" si="50"/>
        <v>0.94117647058823528</v>
      </c>
      <c r="I165">
        <f t="shared" si="51"/>
        <v>94.117647058823522</v>
      </c>
    </row>
    <row r="166" spans="1:9" x14ac:dyDescent="0.3">
      <c r="A166" s="8" t="s">
        <v>78</v>
      </c>
      <c r="B166">
        <v>14</v>
      </c>
      <c r="C166">
        <f t="shared" si="52"/>
        <v>60</v>
      </c>
      <c r="D166">
        <f t="shared" si="53"/>
        <v>8</v>
      </c>
      <c r="E166">
        <v>4</v>
      </c>
      <c r="G166">
        <v>0</v>
      </c>
      <c r="H166">
        <f t="shared" si="50"/>
        <v>0.88235294117647056</v>
      </c>
      <c r="I166">
        <f t="shared" si="51"/>
        <v>88.235294117647058</v>
      </c>
    </row>
    <row r="167" spans="1:9" x14ac:dyDescent="0.3">
      <c r="A167" s="8" t="s">
        <v>78</v>
      </c>
      <c r="B167">
        <v>17</v>
      </c>
      <c r="C167">
        <f t="shared" si="52"/>
        <v>57</v>
      </c>
      <c r="D167">
        <f t="shared" si="53"/>
        <v>11</v>
      </c>
      <c r="E167">
        <v>3</v>
      </c>
      <c r="G167">
        <v>0</v>
      </c>
      <c r="H167">
        <f t="shared" si="50"/>
        <v>0.83823529411764708</v>
      </c>
      <c r="I167">
        <f t="shared" si="51"/>
        <v>83.82352941176471</v>
      </c>
    </row>
    <row r="168" spans="1:9" x14ac:dyDescent="0.3">
      <c r="A168" s="8" t="s">
        <v>78</v>
      </c>
      <c r="B168">
        <v>19</v>
      </c>
      <c r="C168">
        <f t="shared" si="52"/>
        <v>52</v>
      </c>
      <c r="D168">
        <f t="shared" si="53"/>
        <v>16</v>
      </c>
      <c r="E168">
        <v>5</v>
      </c>
      <c r="G168">
        <v>0</v>
      </c>
      <c r="H168">
        <f t="shared" si="50"/>
        <v>0.76470588235294112</v>
      </c>
      <c r="I168">
        <f t="shared" si="51"/>
        <v>76.470588235294116</v>
      </c>
    </row>
    <row r="169" spans="1:9" x14ac:dyDescent="0.3">
      <c r="A169" s="8" t="s">
        <v>78</v>
      </c>
      <c r="B169">
        <v>21</v>
      </c>
      <c r="C169">
        <f t="shared" si="52"/>
        <v>49</v>
      </c>
      <c r="D169">
        <f t="shared" si="53"/>
        <v>19</v>
      </c>
      <c r="E169">
        <v>3</v>
      </c>
      <c r="G169">
        <v>0</v>
      </c>
      <c r="H169">
        <f t="shared" si="50"/>
        <v>0.72058823529411764</v>
      </c>
      <c r="I169">
        <f t="shared" si="51"/>
        <v>72.058823529411768</v>
      </c>
    </row>
    <row r="170" spans="1:9" x14ac:dyDescent="0.3">
      <c r="A170" s="8" t="s">
        <v>78</v>
      </c>
      <c r="B170">
        <v>24</v>
      </c>
      <c r="C170">
        <f t="shared" si="52"/>
        <v>46</v>
      </c>
      <c r="D170">
        <f t="shared" si="53"/>
        <v>22</v>
      </c>
      <c r="E170">
        <v>3</v>
      </c>
      <c r="G170">
        <v>0</v>
      </c>
      <c r="H170">
        <f t="shared" si="50"/>
        <v>0.67647058823529416</v>
      </c>
      <c r="I170">
        <f t="shared" si="51"/>
        <v>67.64705882352942</v>
      </c>
    </row>
    <row r="171" spans="1:9" x14ac:dyDescent="0.3">
      <c r="A171" s="8" t="s">
        <v>78</v>
      </c>
      <c r="B171">
        <v>26</v>
      </c>
      <c r="C171">
        <f t="shared" si="52"/>
        <v>36</v>
      </c>
      <c r="D171">
        <f t="shared" si="53"/>
        <v>32</v>
      </c>
      <c r="E171">
        <v>10</v>
      </c>
      <c r="G171">
        <v>0</v>
      </c>
      <c r="H171">
        <f t="shared" si="50"/>
        <v>0.52941176470588236</v>
      </c>
      <c r="I171">
        <f t="shared" si="51"/>
        <v>52.941176470588239</v>
      </c>
    </row>
    <row r="172" spans="1:9" x14ac:dyDescent="0.3">
      <c r="A172" s="8" t="s">
        <v>78</v>
      </c>
      <c r="B172">
        <v>28</v>
      </c>
      <c r="C172">
        <f>$C$161-D172</f>
        <v>24</v>
      </c>
      <c r="D172">
        <f t="shared" si="53"/>
        <v>44</v>
      </c>
      <c r="E172">
        <v>12</v>
      </c>
      <c r="F172">
        <v>0</v>
      </c>
      <c r="G172">
        <v>0</v>
      </c>
      <c r="H172">
        <f t="shared" si="50"/>
        <v>0.35294117647058826</v>
      </c>
      <c r="I172">
        <f t="shared" si="51"/>
        <v>35.294117647058826</v>
      </c>
    </row>
    <row r="173" spans="1:9" x14ac:dyDescent="0.3">
      <c r="A173" s="8" t="s">
        <v>78</v>
      </c>
      <c r="B173">
        <v>32</v>
      </c>
      <c r="C173">
        <f t="shared" si="52"/>
        <v>8</v>
      </c>
      <c r="D173">
        <f t="shared" si="53"/>
        <v>60</v>
      </c>
      <c r="E173">
        <v>16</v>
      </c>
      <c r="F173">
        <v>0</v>
      </c>
      <c r="G173">
        <v>0</v>
      </c>
      <c r="H173">
        <f t="shared" si="50"/>
        <v>0.11764705882352941</v>
      </c>
      <c r="I173">
        <f t="shared" si="51"/>
        <v>11.76470588235294</v>
      </c>
    </row>
    <row r="174" spans="1:9" x14ac:dyDescent="0.3">
      <c r="A174" s="8" t="s">
        <v>78</v>
      </c>
      <c r="B174">
        <v>34</v>
      </c>
      <c r="C174">
        <f t="shared" si="52"/>
        <v>1</v>
      </c>
      <c r="D174">
        <f t="shared" si="53"/>
        <v>67</v>
      </c>
      <c r="E174">
        <v>7</v>
      </c>
      <c r="F174">
        <v>0</v>
      </c>
      <c r="G174">
        <v>0</v>
      </c>
      <c r="H174">
        <f t="shared" si="50"/>
        <v>1.4705882352941176E-2</v>
      </c>
      <c r="I174">
        <f t="shared" si="51"/>
        <v>1.4705882352941175</v>
      </c>
    </row>
    <row r="175" spans="1:9" x14ac:dyDescent="0.3">
      <c r="A175" s="8" t="s">
        <v>78</v>
      </c>
      <c r="B175">
        <v>37</v>
      </c>
      <c r="C175">
        <f t="shared" si="52"/>
        <v>1</v>
      </c>
      <c r="D175">
        <f>SUM(E175:F175,D174)</f>
        <v>67</v>
      </c>
      <c r="E175">
        <v>0</v>
      </c>
      <c r="F175">
        <v>0</v>
      </c>
      <c r="G175">
        <v>0</v>
      </c>
      <c r="H175">
        <f t="shared" si="50"/>
        <v>1.4705882352941176E-2</v>
      </c>
      <c r="I175">
        <f t="shared" si="51"/>
        <v>1.4705882352941175</v>
      </c>
    </row>
    <row r="176" spans="1:9" x14ac:dyDescent="0.3">
      <c r="A176" s="8" t="s">
        <v>78</v>
      </c>
      <c r="B176">
        <v>39</v>
      </c>
      <c r="C176">
        <f t="shared" si="52"/>
        <v>0</v>
      </c>
      <c r="D176">
        <f t="shared" ref="D176:D180" si="54">SUM(E176:F176,D175)</f>
        <v>68</v>
      </c>
      <c r="E176">
        <v>1</v>
      </c>
      <c r="F176">
        <v>0</v>
      </c>
      <c r="G176">
        <v>0</v>
      </c>
      <c r="H176">
        <f t="shared" si="50"/>
        <v>0</v>
      </c>
      <c r="I176">
        <f t="shared" si="51"/>
        <v>0</v>
      </c>
    </row>
    <row r="177" spans="1:9" x14ac:dyDescent="0.3">
      <c r="A177" s="8" t="s">
        <v>78</v>
      </c>
      <c r="B177">
        <v>41</v>
      </c>
      <c r="C177">
        <f t="shared" si="52"/>
        <v>0</v>
      </c>
      <c r="D177">
        <f t="shared" si="54"/>
        <v>68</v>
      </c>
      <c r="F177">
        <v>0</v>
      </c>
      <c r="G177">
        <v>0</v>
      </c>
      <c r="H177">
        <f t="shared" si="50"/>
        <v>0</v>
      </c>
      <c r="I177">
        <f t="shared" si="51"/>
        <v>0</v>
      </c>
    </row>
    <row r="178" spans="1:9" x14ac:dyDescent="0.3">
      <c r="A178" s="8" t="s">
        <v>78</v>
      </c>
      <c r="B178">
        <v>44</v>
      </c>
      <c r="C178">
        <f t="shared" si="52"/>
        <v>0</v>
      </c>
      <c r="D178">
        <f t="shared" si="54"/>
        <v>68</v>
      </c>
      <c r="F178">
        <v>0</v>
      </c>
      <c r="G178">
        <v>0</v>
      </c>
      <c r="H178">
        <f t="shared" si="50"/>
        <v>0</v>
      </c>
      <c r="I178">
        <f t="shared" si="51"/>
        <v>0</v>
      </c>
    </row>
    <row r="179" spans="1:9" x14ac:dyDescent="0.3">
      <c r="A179" s="8" t="s">
        <v>78</v>
      </c>
      <c r="B179">
        <v>46</v>
      </c>
      <c r="C179">
        <f t="shared" si="52"/>
        <v>0</v>
      </c>
      <c r="D179">
        <f t="shared" si="54"/>
        <v>68</v>
      </c>
      <c r="F179">
        <v>0</v>
      </c>
      <c r="H179">
        <f t="shared" si="50"/>
        <v>0</v>
      </c>
      <c r="I179">
        <f t="shared" si="51"/>
        <v>0</v>
      </c>
    </row>
    <row r="180" spans="1:9" x14ac:dyDescent="0.3">
      <c r="A180" s="8" t="s">
        <v>78</v>
      </c>
      <c r="B180">
        <v>47</v>
      </c>
      <c r="C180">
        <f t="shared" si="52"/>
        <v>0</v>
      </c>
      <c r="D180">
        <f t="shared" si="54"/>
        <v>68</v>
      </c>
      <c r="F180">
        <v>0</v>
      </c>
      <c r="H180">
        <f t="shared" si="50"/>
        <v>0</v>
      </c>
      <c r="I180">
        <f t="shared" si="51"/>
        <v>0</v>
      </c>
    </row>
    <row r="181" spans="1:9" x14ac:dyDescent="0.3">
      <c r="A181" t="s">
        <v>81</v>
      </c>
      <c r="B181">
        <v>0</v>
      </c>
      <c r="C181">
        <f>42</f>
        <v>42</v>
      </c>
      <c r="D181">
        <f t="shared" ref="D181:D184" si="55">SUM(E181:F181)</f>
        <v>0</v>
      </c>
      <c r="E181">
        <v>0</v>
      </c>
      <c r="F181">
        <v>0</v>
      </c>
      <c r="G181">
        <v>0</v>
      </c>
      <c r="H181">
        <f>C181/$C$181</f>
        <v>1</v>
      </c>
      <c r="I181">
        <f>H181*100</f>
        <v>100</v>
      </c>
    </row>
    <row r="182" spans="1:9" x14ac:dyDescent="0.3">
      <c r="A182" t="s">
        <v>81</v>
      </c>
      <c r="B182">
        <v>5</v>
      </c>
      <c r="C182">
        <f>$C$181-D182</f>
        <v>42</v>
      </c>
      <c r="D182">
        <f t="shared" si="55"/>
        <v>0</v>
      </c>
      <c r="E182">
        <v>0</v>
      </c>
      <c r="F182">
        <v>0</v>
      </c>
      <c r="G182">
        <v>0</v>
      </c>
      <c r="H182">
        <f t="shared" ref="H182:H198" si="56">C182/$C$181</f>
        <v>1</v>
      </c>
      <c r="I182">
        <f t="shared" ref="I182:I198" si="57">H182*100</f>
        <v>100</v>
      </c>
    </row>
    <row r="183" spans="1:9" x14ac:dyDescent="0.3">
      <c r="A183" t="s">
        <v>81</v>
      </c>
      <c r="B183">
        <v>7</v>
      </c>
      <c r="C183">
        <f t="shared" ref="C183:C198" si="58">$C$181-D183</f>
        <v>42</v>
      </c>
      <c r="D183">
        <f t="shared" si="55"/>
        <v>0</v>
      </c>
      <c r="E183">
        <v>0</v>
      </c>
      <c r="F183">
        <v>0</v>
      </c>
      <c r="G183">
        <v>0</v>
      </c>
      <c r="H183">
        <f t="shared" si="56"/>
        <v>1</v>
      </c>
      <c r="I183">
        <f t="shared" si="57"/>
        <v>100</v>
      </c>
    </row>
    <row r="184" spans="1:9" x14ac:dyDescent="0.3">
      <c r="A184" t="s">
        <v>81</v>
      </c>
      <c r="B184">
        <v>10</v>
      </c>
      <c r="C184">
        <f t="shared" si="58"/>
        <v>42</v>
      </c>
      <c r="D184">
        <f t="shared" si="55"/>
        <v>0</v>
      </c>
      <c r="E184">
        <v>0</v>
      </c>
      <c r="F184">
        <v>0</v>
      </c>
      <c r="G184">
        <v>0</v>
      </c>
      <c r="H184">
        <f t="shared" si="56"/>
        <v>1</v>
      </c>
      <c r="I184">
        <f t="shared" si="57"/>
        <v>100</v>
      </c>
    </row>
    <row r="185" spans="1:9" x14ac:dyDescent="0.3">
      <c r="A185" t="s">
        <v>81</v>
      </c>
      <c r="B185">
        <v>12</v>
      </c>
      <c r="C185">
        <f t="shared" si="58"/>
        <v>41</v>
      </c>
      <c r="D185">
        <f t="shared" ref="D185:D198" si="59">SUM(E185:F185,D184)</f>
        <v>1</v>
      </c>
      <c r="E185">
        <v>1</v>
      </c>
      <c r="F185">
        <v>0</v>
      </c>
      <c r="G185">
        <v>0</v>
      </c>
      <c r="H185">
        <f t="shared" si="56"/>
        <v>0.97619047619047616</v>
      </c>
      <c r="I185">
        <f t="shared" si="57"/>
        <v>97.61904761904762</v>
      </c>
    </row>
    <row r="186" spans="1:9" x14ac:dyDescent="0.3">
      <c r="A186" t="s">
        <v>81</v>
      </c>
      <c r="B186">
        <v>14</v>
      </c>
      <c r="C186">
        <f t="shared" si="58"/>
        <v>39</v>
      </c>
      <c r="D186">
        <f t="shared" si="59"/>
        <v>3</v>
      </c>
      <c r="E186">
        <v>2</v>
      </c>
      <c r="F186">
        <v>0</v>
      </c>
      <c r="G186">
        <v>0</v>
      </c>
      <c r="H186">
        <f t="shared" si="56"/>
        <v>0.9285714285714286</v>
      </c>
      <c r="I186">
        <f t="shared" si="57"/>
        <v>92.857142857142861</v>
      </c>
    </row>
    <row r="187" spans="1:9" x14ac:dyDescent="0.3">
      <c r="A187" t="s">
        <v>81</v>
      </c>
      <c r="B187">
        <v>17</v>
      </c>
      <c r="C187">
        <f t="shared" si="58"/>
        <v>31</v>
      </c>
      <c r="D187">
        <f t="shared" si="59"/>
        <v>11</v>
      </c>
      <c r="E187">
        <v>8</v>
      </c>
      <c r="F187">
        <v>0</v>
      </c>
      <c r="G187">
        <v>0</v>
      </c>
      <c r="H187">
        <f t="shared" si="56"/>
        <v>0.73809523809523814</v>
      </c>
      <c r="I187">
        <f t="shared" si="57"/>
        <v>73.80952380952381</v>
      </c>
    </row>
    <row r="188" spans="1:9" x14ac:dyDescent="0.3">
      <c r="A188" t="s">
        <v>81</v>
      </c>
      <c r="B188">
        <v>19</v>
      </c>
      <c r="C188">
        <f t="shared" si="58"/>
        <v>26</v>
      </c>
      <c r="D188">
        <f t="shared" si="59"/>
        <v>16</v>
      </c>
      <c r="E188">
        <v>5</v>
      </c>
      <c r="G188">
        <v>0</v>
      </c>
      <c r="H188">
        <f t="shared" si="56"/>
        <v>0.61904761904761907</v>
      </c>
      <c r="I188">
        <f t="shared" si="57"/>
        <v>61.904761904761905</v>
      </c>
    </row>
    <row r="189" spans="1:9" x14ac:dyDescent="0.3">
      <c r="A189" t="s">
        <v>81</v>
      </c>
      <c r="B189">
        <v>21</v>
      </c>
      <c r="C189">
        <f t="shared" si="58"/>
        <v>18</v>
      </c>
      <c r="D189">
        <f t="shared" si="59"/>
        <v>24</v>
      </c>
      <c r="E189">
        <v>8</v>
      </c>
      <c r="G189">
        <v>0</v>
      </c>
      <c r="H189">
        <f t="shared" si="56"/>
        <v>0.42857142857142855</v>
      </c>
      <c r="I189">
        <f t="shared" si="57"/>
        <v>42.857142857142854</v>
      </c>
    </row>
    <row r="190" spans="1:9" x14ac:dyDescent="0.3">
      <c r="A190" t="s">
        <v>81</v>
      </c>
      <c r="B190">
        <v>24</v>
      </c>
      <c r="C190">
        <f t="shared" si="58"/>
        <v>3</v>
      </c>
      <c r="D190">
        <f t="shared" si="59"/>
        <v>39</v>
      </c>
      <c r="E190">
        <v>15</v>
      </c>
      <c r="G190">
        <v>0</v>
      </c>
      <c r="H190">
        <f t="shared" si="56"/>
        <v>7.1428571428571425E-2</v>
      </c>
      <c r="I190">
        <f t="shared" si="57"/>
        <v>7.1428571428571423</v>
      </c>
    </row>
    <row r="191" spans="1:9" x14ac:dyDescent="0.3">
      <c r="A191" t="s">
        <v>81</v>
      </c>
      <c r="B191">
        <v>26</v>
      </c>
      <c r="C191">
        <f t="shared" si="58"/>
        <v>1</v>
      </c>
      <c r="D191">
        <f t="shared" si="59"/>
        <v>41</v>
      </c>
      <c r="E191">
        <v>2</v>
      </c>
      <c r="G191">
        <v>0</v>
      </c>
      <c r="H191">
        <f t="shared" si="56"/>
        <v>2.3809523809523808E-2</v>
      </c>
      <c r="I191">
        <f t="shared" si="57"/>
        <v>2.3809523809523809</v>
      </c>
    </row>
    <row r="192" spans="1:9" x14ac:dyDescent="0.3">
      <c r="A192" t="s">
        <v>81</v>
      </c>
      <c r="B192">
        <v>29</v>
      </c>
      <c r="C192">
        <f t="shared" si="58"/>
        <v>1</v>
      </c>
      <c r="D192">
        <f t="shared" si="59"/>
        <v>41</v>
      </c>
      <c r="E192">
        <v>0</v>
      </c>
      <c r="G192">
        <v>0</v>
      </c>
      <c r="H192">
        <f t="shared" si="56"/>
        <v>2.3809523809523808E-2</v>
      </c>
      <c r="I192">
        <f t="shared" si="57"/>
        <v>2.3809523809523809</v>
      </c>
    </row>
    <row r="193" spans="1:9" x14ac:dyDescent="0.3">
      <c r="A193" t="s">
        <v>81</v>
      </c>
      <c r="B193">
        <v>31</v>
      </c>
      <c r="C193">
        <f>$C$181-D193</f>
        <v>0</v>
      </c>
      <c r="D193">
        <f t="shared" si="59"/>
        <v>42</v>
      </c>
      <c r="E193">
        <v>1</v>
      </c>
      <c r="G193">
        <v>0</v>
      </c>
      <c r="H193">
        <f t="shared" si="56"/>
        <v>0</v>
      </c>
      <c r="I193">
        <f t="shared" si="57"/>
        <v>0</v>
      </c>
    </row>
    <row r="194" spans="1:9" x14ac:dyDescent="0.3">
      <c r="A194" t="s">
        <v>81</v>
      </c>
      <c r="B194">
        <v>33</v>
      </c>
      <c r="C194">
        <f t="shared" si="58"/>
        <v>0</v>
      </c>
      <c r="D194">
        <f t="shared" si="59"/>
        <v>42</v>
      </c>
      <c r="G194">
        <v>0</v>
      </c>
      <c r="H194">
        <f t="shared" si="56"/>
        <v>0</v>
      </c>
      <c r="I194">
        <f t="shared" si="57"/>
        <v>0</v>
      </c>
    </row>
    <row r="195" spans="1:9" x14ac:dyDescent="0.3">
      <c r="A195" t="s">
        <v>81</v>
      </c>
      <c r="B195">
        <v>35</v>
      </c>
      <c r="C195">
        <f t="shared" si="58"/>
        <v>0</v>
      </c>
      <c r="D195">
        <f t="shared" si="59"/>
        <v>42</v>
      </c>
      <c r="G195">
        <v>0</v>
      </c>
      <c r="H195">
        <f t="shared" si="56"/>
        <v>0</v>
      </c>
      <c r="I195">
        <f t="shared" si="57"/>
        <v>0</v>
      </c>
    </row>
    <row r="196" spans="1:9" x14ac:dyDescent="0.3">
      <c r="A196" t="s">
        <v>81</v>
      </c>
      <c r="B196">
        <v>38</v>
      </c>
      <c r="C196">
        <f t="shared" si="58"/>
        <v>0</v>
      </c>
      <c r="D196">
        <f t="shared" si="59"/>
        <v>42</v>
      </c>
      <c r="G196">
        <v>0</v>
      </c>
      <c r="H196">
        <f t="shared" si="56"/>
        <v>0</v>
      </c>
      <c r="I196">
        <f t="shared" si="57"/>
        <v>0</v>
      </c>
    </row>
    <row r="197" spans="1:9" x14ac:dyDescent="0.3">
      <c r="A197" t="s">
        <v>81</v>
      </c>
      <c r="B197">
        <v>40</v>
      </c>
      <c r="C197">
        <f t="shared" si="58"/>
        <v>0</v>
      </c>
      <c r="D197">
        <f t="shared" si="59"/>
        <v>42</v>
      </c>
      <c r="G197">
        <v>0</v>
      </c>
      <c r="H197">
        <f t="shared" si="56"/>
        <v>0</v>
      </c>
      <c r="I197">
        <f t="shared" si="57"/>
        <v>0</v>
      </c>
    </row>
    <row r="198" spans="1:9" x14ac:dyDescent="0.3">
      <c r="A198" t="s">
        <v>81</v>
      </c>
      <c r="C198">
        <f t="shared" si="58"/>
        <v>0</v>
      </c>
      <c r="D198">
        <f t="shared" si="59"/>
        <v>42</v>
      </c>
      <c r="G198">
        <v>0</v>
      </c>
      <c r="H198">
        <f t="shared" si="56"/>
        <v>0</v>
      </c>
      <c r="I198">
        <f t="shared" si="57"/>
        <v>0</v>
      </c>
    </row>
    <row r="259" spans="1:1" x14ac:dyDescent="0.3">
      <c r="A259">
        <v>14</v>
      </c>
    </row>
    <row r="260" spans="1:1" x14ac:dyDescent="0.3">
      <c r="A260">
        <v>14</v>
      </c>
    </row>
    <row r="261" spans="1:1" x14ac:dyDescent="0.3">
      <c r="A261">
        <v>14</v>
      </c>
    </row>
    <row r="262" spans="1:1" x14ac:dyDescent="0.3">
      <c r="A262">
        <v>14</v>
      </c>
    </row>
    <row r="263" spans="1:1" x14ac:dyDescent="0.3">
      <c r="A263">
        <v>14</v>
      </c>
    </row>
    <row r="264" spans="1:1" x14ac:dyDescent="0.3">
      <c r="A264">
        <v>14</v>
      </c>
    </row>
    <row r="265" spans="1:1" x14ac:dyDescent="0.3">
      <c r="A265">
        <v>14</v>
      </c>
    </row>
    <row r="266" spans="1:1" x14ac:dyDescent="0.3">
      <c r="A266">
        <v>14</v>
      </c>
    </row>
    <row r="267" spans="1:1" x14ac:dyDescent="0.3">
      <c r="A267">
        <v>14</v>
      </c>
    </row>
    <row r="268" spans="1:1" x14ac:dyDescent="0.3">
      <c r="A268">
        <v>14</v>
      </c>
    </row>
    <row r="269" spans="1:1" x14ac:dyDescent="0.3">
      <c r="A269">
        <v>14</v>
      </c>
    </row>
    <row r="270" spans="1:1" x14ac:dyDescent="0.3">
      <c r="A270">
        <v>14</v>
      </c>
    </row>
    <row r="271" spans="1:1" x14ac:dyDescent="0.3">
      <c r="A271">
        <v>14</v>
      </c>
    </row>
    <row r="272" spans="1:1" x14ac:dyDescent="0.3">
      <c r="A272" t="s">
        <v>72</v>
      </c>
    </row>
    <row r="273" spans="1:1" x14ac:dyDescent="0.3">
      <c r="A273">
        <v>15</v>
      </c>
    </row>
    <row r="274" spans="1:1" x14ac:dyDescent="0.3">
      <c r="A274">
        <v>15</v>
      </c>
    </row>
    <row r="275" spans="1:1" x14ac:dyDescent="0.3">
      <c r="A275">
        <v>15</v>
      </c>
    </row>
    <row r="276" spans="1:1" x14ac:dyDescent="0.3">
      <c r="A276">
        <v>15</v>
      </c>
    </row>
    <row r="277" spans="1:1" x14ac:dyDescent="0.3">
      <c r="A277">
        <v>15</v>
      </c>
    </row>
    <row r="278" spans="1:1" x14ac:dyDescent="0.3">
      <c r="A278">
        <v>15</v>
      </c>
    </row>
    <row r="279" spans="1:1" x14ac:dyDescent="0.3">
      <c r="A279">
        <v>15</v>
      </c>
    </row>
    <row r="280" spans="1:1" x14ac:dyDescent="0.3">
      <c r="A280">
        <v>15</v>
      </c>
    </row>
    <row r="281" spans="1:1" x14ac:dyDescent="0.3">
      <c r="A281">
        <v>15</v>
      </c>
    </row>
    <row r="282" spans="1:1" x14ac:dyDescent="0.3">
      <c r="A282">
        <v>15</v>
      </c>
    </row>
    <row r="283" spans="1:1" x14ac:dyDescent="0.3">
      <c r="A283">
        <v>15</v>
      </c>
    </row>
    <row r="284" spans="1:1" x14ac:dyDescent="0.3">
      <c r="A284">
        <v>15</v>
      </c>
    </row>
    <row r="285" spans="1:1" x14ac:dyDescent="0.3">
      <c r="A285">
        <v>15</v>
      </c>
    </row>
    <row r="286" spans="1:1" x14ac:dyDescent="0.3">
      <c r="A286">
        <v>15</v>
      </c>
    </row>
    <row r="287" spans="1:1" x14ac:dyDescent="0.3">
      <c r="A287">
        <v>15</v>
      </c>
    </row>
    <row r="288" spans="1:1" x14ac:dyDescent="0.3">
      <c r="A288">
        <v>15</v>
      </c>
    </row>
    <row r="289" spans="1:1" x14ac:dyDescent="0.3">
      <c r="A289">
        <v>15</v>
      </c>
    </row>
    <row r="290" spans="1:1" x14ac:dyDescent="0.3">
      <c r="A290">
        <v>16</v>
      </c>
    </row>
    <row r="291" spans="1:1" x14ac:dyDescent="0.3">
      <c r="A291">
        <v>16</v>
      </c>
    </row>
    <row r="292" spans="1:1" x14ac:dyDescent="0.3">
      <c r="A292">
        <v>16</v>
      </c>
    </row>
    <row r="293" spans="1:1" x14ac:dyDescent="0.3">
      <c r="A293">
        <v>16</v>
      </c>
    </row>
    <row r="294" spans="1:1" x14ac:dyDescent="0.3">
      <c r="A294">
        <v>16</v>
      </c>
    </row>
    <row r="295" spans="1:1" x14ac:dyDescent="0.3">
      <c r="A295">
        <v>16</v>
      </c>
    </row>
    <row r="296" spans="1:1" x14ac:dyDescent="0.3">
      <c r="A296">
        <v>16</v>
      </c>
    </row>
    <row r="297" spans="1:1" x14ac:dyDescent="0.3">
      <c r="A297">
        <v>16</v>
      </c>
    </row>
    <row r="298" spans="1:1" x14ac:dyDescent="0.3">
      <c r="A298">
        <v>16</v>
      </c>
    </row>
    <row r="299" spans="1:1" x14ac:dyDescent="0.3">
      <c r="A299">
        <v>16</v>
      </c>
    </row>
    <row r="300" spans="1:1" x14ac:dyDescent="0.3">
      <c r="A300">
        <v>16</v>
      </c>
    </row>
    <row r="301" spans="1:1" x14ac:dyDescent="0.3">
      <c r="A301">
        <v>16</v>
      </c>
    </row>
    <row r="302" spans="1:1" x14ac:dyDescent="0.3">
      <c r="A302">
        <v>16</v>
      </c>
    </row>
    <row r="303" spans="1:1" x14ac:dyDescent="0.3">
      <c r="A303">
        <v>16</v>
      </c>
    </row>
    <row r="304" spans="1:1" x14ac:dyDescent="0.3">
      <c r="A304">
        <v>16</v>
      </c>
    </row>
    <row r="305" spans="1:1" x14ac:dyDescent="0.3">
      <c r="A305">
        <v>16</v>
      </c>
    </row>
    <row r="306" spans="1:1" x14ac:dyDescent="0.3">
      <c r="A306">
        <v>16</v>
      </c>
    </row>
    <row r="307" spans="1:1" x14ac:dyDescent="0.3">
      <c r="A307">
        <v>16</v>
      </c>
    </row>
    <row r="308" spans="1:1" x14ac:dyDescent="0.3">
      <c r="A308">
        <v>17</v>
      </c>
    </row>
    <row r="309" spans="1:1" x14ac:dyDescent="0.3">
      <c r="A309">
        <v>17</v>
      </c>
    </row>
    <row r="310" spans="1:1" x14ac:dyDescent="0.3">
      <c r="A310">
        <v>17</v>
      </c>
    </row>
    <row r="311" spans="1:1" x14ac:dyDescent="0.3">
      <c r="A311">
        <v>17</v>
      </c>
    </row>
    <row r="312" spans="1:1" x14ac:dyDescent="0.3">
      <c r="A312">
        <v>17</v>
      </c>
    </row>
    <row r="313" spans="1:1" x14ac:dyDescent="0.3">
      <c r="A313">
        <v>17</v>
      </c>
    </row>
    <row r="314" spans="1:1" x14ac:dyDescent="0.3">
      <c r="A314">
        <v>17</v>
      </c>
    </row>
    <row r="315" spans="1:1" x14ac:dyDescent="0.3">
      <c r="A315">
        <v>17</v>
      </c>
    </row>
    <row r="316" spans="1:1" x14ac:dyDescent="0.3">
      <c r="A316">
        <v>17</v>
      </c>
    </row>
    <row r="317" spans="1:1" x14ac:dyDescent="0.3">
      <c r="A317">
        <v>17</v>
      </c>
    </row>
    <row r="318" spans="1:1" x14ac:dyDescent="0.3">
      <c r="A318">
        <v>17</v>
      </c>
    </row>
    <row r="319" spans="1:1" x14ac:dyDescent="0.3">
      <c r="A319">
        <v>17</v>
      </c>
    </row>
    <row r="320" spans="1:1" x14ac:dyDescent="0.3">
      <c r="A320">
        <v>17</v>
      </c>
    </row>
    <row r="321" spans="1:1" x14ac:dyDescent="0.3">
      <c r="A321">
        <v>17</v>
      </c>
    </row>
    <row r="322" spans="1:1" x14ac:dyDescent="0.3">
      <c r="A322">
        <v>17</v>
      </c>
    </row>
    <row r="323" spans="1:1" x14ac:dyDescent="0.3">
      <c r="A323">
        <v>17</v>
      </c>
    </row>
    <row r="324" spans="1:1" x14ac:dyDescent="0.3">
      <c r="A324">
        <v>17</v>
      </c>
    </row>
    <row r="325" spans="1:1" x14ac:dyDescent="0.3">
      <c r="A325">
        <v>17</v>
      </c>
    </row>
    <row r="326" spans="1:1" x14ac:dyDescent="0.3">
      <c r="A326">
        <v>18</v>
      </c>
    </row>
    <row r="327" spans="1:1" x14ac:dyDescent="0.3">
      <c r="A327">
        <v>18</v>
      </c>
    </row>
    <row r="328" spans="1:1" x14ac:dyDescent="0.3">
      <c r="A328">
        <v>18</v>
      </c>
    </row>
    <row r="329" spans="1:1" x14ac:dyDescent="0.3">
      <c r="A329">
        <v>18</v>
      </c>
    </row>
    <row r="330" spans="1:1" x14ac:dyDescent="0.3">
      <c r="A330">
        <v>18</v>
      </c>
    </row>
    <row r="331" spans="1:1" x14ac:dyDescent="0.3">
      <c r="A331">
        <v>18</v>
      </c>
    </row>
    <row r="332" spans="1:1" x14ac:dyDescent="0.3">
      <c r="A332">
        <v>18</v>
      </c>
    </row>
    <row r="333" spans="1:1" x14ac:dyDescent="0.3">
      <c r="A333">
        <v>18</v>
      </c>
    </row>
    <row r="334" spans="1:1" x14ac:dyDescent="0.3">
      <c r="A334">
        <v>18</v>
      </c>
    </row>
    <row r="335" spans="1:1" x14ac:dyDescent="0.3">
      <c r="A335">
        <v>18</v>
      </c>
    </row>
    <row r="336" spans="1:1" x14ac:dyDescent="0.3">
      <c r="A336">
        <v>18</v>
      </c>
    </row>
    <row r="337" spans="1:1" x14ac:dyDescent="0.3">
      <c r="A337">
        <v>18</v>
      </c>
    </row>
    <row r="338" spans="1:1" x14ac:dyDescent="0.3">
      <c r="A338">
        <v>18</v>
      </c>
    </row>
    <row r="339" spans="1:1" x14ac:dyDescent="0.3">
      <c r="A339">
        <v>18</v>
      </c>
    </row>
    <row r="340" spans="1:1" x14ac:dyDescent="0.3">
      <c r="A340">
        <v>18</v>
      </c>
    </row>
    <row r="341" spans="1:1" x14ac:dyDescent="0.3">
      <c r="A341">
        <v>18</v>
      </c>
    </row>
    <row r="342" spans="1:1" x14ac:dyDescent="0.3">
      <c r="A342">
        <v>18</v>
      </c>
    </row>
    <row r="343" spans="1:1" x14ac:dyDescent="0.3">
      <c r="A343">
        <v>18</v>
      </c>
    </row>
    <row r="344" spans="1:1" x14ac:dyDescent="0.3">
      <c r="A344">
        <v>18</v>
      </c>
    </row>
    <row r="345" spans="1:1" x14ac:dyDescent="0.3">
      <c r="A345">
        <v>19</v>
      </c>
    </row>
    <row r="346" spans="1:1" x14ac:dyDescent="0.3">
      <c r="A346">
        <v>19</v>
      </c>
    </row>
    <row r="347" spans="1:1" x14ac:dyDescent="0.3">
      <c r="A347">
        <v>19</v>
      </c>
    </row>
    <row r="348" spans="1:1" x14ac:dyDescent="0.3">
      <c r="A348">
        <v>19</v>
      </c>
    </row>
    <row r="349" spans="1:1" x14ac:dyDescent="0.3">
      <c r="A349">
        <v>19</v>
      </c>
    </row>
    <row r="350" spans="1:1" x14ac:dyDescent="0.3">
      <c r="A350">
        <v>19</v>
      </c>
    </row>
    <row r="351" spans="1:1" x14ac:dyDescent="0.3">
      <c r="A351">
        <v>19</v>
      </c>
    </row>
    <row r="352" spans="1:1" x14ac:dyDescent="0.3">
      <c r="A352">
        <v>19</v>
      </c>
    </row>
    <row r="353" spans="1:1" x14ac:dyDescent="0.3">
      <c r="A353">
        <v>19</v>
      </c>
    </row>
    <row r="354" spans="1:1" x14ac:dyDescent="0.3">
      <c r="A354">
        <v>19</v>
      </c>
    </row>
    <row r="355" spans="1:1" x14ac:dyDescent="0.3">
      <c r="A355">
        <v>19</v>
      </c>
    </row>
    <row r="356" spans="1:1" x14ac:dyDescent="0.3">
      <c r="A356">
        <v>19</v>
      </c>
    </row>
    <row r="357" spans="1:1" x14ac:dyDescent="0.3">
      <c r="A357">
        <v>19</v>
      </c>
    </row>
    <row r="358" spans="1:1" x14ac:dyDescent="0.3">
      <c r="A358">
        <v>19</v>
      </c>
    </row>
    <row r="359" spans="1:1" x14ac:dyDescent="0.3">
      <c r="A359">
        <v>19</v>
      </c>
    </row>
    <row r="360" spans="1:1" x14ac:dyDescent="0.3">
      <c r="A360">
        <v>19</v>
      </c>
    </row>
    <row r="361" spans="1:1" x14ac:dyDescent="0.3">
      <c r="A361">
        <v>19</v>
      </c>
    </row>
    <row r="362" spans="1:1" x14ac:dyDescent="0.3">
      <c r="A362">
        <v>19</v>
      </c>
    </row>
    <row r="363" spans="1:1" x14ac:dyDescent="0.3">
      <c r="A363">
        <v>20</v>
      </c>
    </row>
    <row r="364" spans="1:1" x14ac:dyDescent="0.3">
      <c r="A364">
        <v>20</v>
      </c>
    </row>
    <row r="365" spans="1:1" x14ac:dyDescent="0.3">
      <c r="A365">
        <v>20</v>
      </c>
    </row>
    <row r="366" spans="1:1" x14ac:dyDescent="0.3">
      <c r="A366">
        <v>20</v>
      </c>
    </row>
    <row r="367" spans="1:1" x14ac:dyDescent="0.3">
      <c r="A367">
        <v>20</v>
      </c>
    </row>
    <row r="368" spans="1:1" x14ac:dyDescent="0.3">
      <c r="A368">
        <v>20</v>
      </c>
    </row>
    <row r="369" spans="1:9" x14ac:dyDescent="0.3">
      <c r="A369">
        <v>20</v>
      </c>
    </row>
    <row r="370" spans="1:9" x14ac:dyDescent="0.3">
      <c r="A370">
        <v>20</v>
      </c>
    </row>
    <row r="371" spans="1:9" x14ac:dyDescent="0.3">
      <c r="A371">
        <v>20</v>
      </c>
    </row>
    <row r="372" spans="1:9" x14ac:dyDescent="0.3">
      <c r="A372">
        <v>20</v>
      </c>
    </row>
    <row r="373" spans="1:9" x14ac:dyDescent="0.3">
      <c r="A373">
        <v>20</v>
      </c>
    </row>
    <row r="374" spans="1:9" x14ac:dyDescent="0.3">
      <c r="A374">
        <v>20</v>
      </c>
    </row>
    <row r="375" spans="1:9" x14ac:dyDescent="0.3">
      <c r="A375">
        <v>20</v>
      </c>
    </row>
    <row r="376" spans="1:9" x14ac:dyDescent="0.3">
      <c r="A376">
        <v>20</v>
      </c>
    </row>
    <row r="377" spans="1:9" x14ac:dyDescent="0.3">
      <c r="A377">
        <v>20</v>
      </c>
    </row>
    <row r="378" spans="1:9" x14ac:dyDescent="0.3">
      <c r="A378">
        <v>20</v>
      </c>
    </row>
    <row r="379" spans="1:9" x14ac:dyDescent="0.3">
      <c r="A379">
        <v>20</v>
      </c>
    </row>
    <row r="380" spans="1:9" x14ac:dyDescent="0.3">
      <c r="A380">
        <v>20</v>
      </c>
    </row>
    <row r="381" spans="1:9" x14ac:dyDescent="0.3">
      <c r="A381">
        <v>21</v>
      </c>
    </row>
    <row r="382" spans="1:9" x14ac:dyDescent="0.3">
      <c r="A382">
        <v>21</v>
      </c>
      <c r="B382">
        <v>5</v>
      </c>
      <c r="C382">
        <f>$C$381-D382</f>
        <v>0</v>
      </c>
      <c r="D382">
        <f t="shared" ref="D382:D384" si="60">SUM(E382:F382)</f>
        <v>0</v>
      </c>
      <c r="E382">
        <v>0</v>
      </c>
      <c r="F382">
        <v>0</v>
      </c>
      <c r="G382">
        <v>0</v>
      </c>
      <c r="H382" t="e">
        <f t="shared" ref="H382:H398" si="61">C382/$C$381</f>
        <v>#DIV/0!</v>
      </c>
      <c r="I382" t="e">
        <f t="shared" ref="I382:I398" si="62">H382*100</f>
        <v>#DIV/0!</v>
      </c>
    </row>
    <row r="383" spans="1:9" x14ac:dyDescent="0.3">
      <c r="A383">
        <v>21</v>
      </c>
      <c r="B383">
        <v>7</v>
      </c>
      <c r="C383">
        <f t="shared" ref="C383:C398" si="63">$C$381-D383</f>
        <v>0</v>
      </c>
      <c r="D383">
        <f t="shared" si="60"/>
        <v>0</v>
      </c>
      <c r="E383">
        <v>0</v>
      </c>
      <c r="F383">
        <v>0</v>
      </c>
      <c r="G383">
        <v>0</v>
      </c>
      <c r="H383" t="e">
        <f t="shared" si="61"/>
        <v>#DIV/0!</v>
      </c>
      <c r="I383" t="e">
        <f t="shared" si="62"/>
        <v>#DIV/0!</v>
      </c>
    </row>
    <row r="384" spans="1:9" x14ac:dyDescent="0.3">
      <c r="A384">
        <v>21</v>
      </c>
      <c r="B384">
        <v>10</v>
      </c>
      <c r="C384">
        <f t="shared" si="63"/>
        <v>0</v>
      </c>
      <c r="D384">
        <f t="shared" si="60"/>
        <v>0</v>
      </c>
      <c r="E384">
        <v>0</v>
      </c>
      <c r="F384">
        <v>0</v>
      </c>
      <c r="G384">
        <v>0</v>
      </c>
      <c r="H384" t="e">
        <f t="shared" si="61"/>
        <v>#DIV/0!</v>
      </c>
      <c r="I384" t="e">
        <f t="shared" si="62"/>
        <v>#DIV/0!</v>
      </c>
    </row>
    <row r="385" spans="1:9" x14ac:dyDescent="0.3">
      <c r="A385">
        <v>21</v>
      </c>
      <c r="B385">
        <v>12</v>
      </c>
      <c r="C385">
        <f t="shared" si="63"/>
        <v>0</v>
      </c>
      <c r="D385">
        <f t="shared" ref="D385:D394" si="64">SUM(E385:F385,D384)</f>
        <v>0</v>
      </c>
      <c r="E385">
        <v>0</v>
      </c>
      <c r="F385">
        <v>0</v>
      </c>
      <c r="G385">
        <v>0</v>
      </c>
      <c r="H385" t="e">
        <f t="shared" si="61"/>
        <v>#DIV/0!</v>
      </c>
      <c r="I385" t="e">
        <f t="shared" si="62"/>
        <v>#DIV/0!</v>
      </c>
    </row>
    <row r="386" spans="1:9" x14ac:dyDescent="0.3">
      <c r="A386">
        <v>21</v>
      </c>
      <c r="B386">
        <v>14</v>
      </c>
      <c r="C386">
        <f t="shared" si="63"/>
        <v>0</v>
      </c>
      <c r="D386">
        <f t="shared" si="64"/>
        <v>0</v>
      </c>
      <c r="E386">
        <v>0</v>
      </c>
      <c r="F386">
        <v>0</v>
      </c>
      <c r="G386">
        <v>0</v>
      </c>
      <c r="H386" t="e">
        <f t="shared" si="61"/>
        <v>#DIV/0!</v>
      </c>
      <c r="I386" t="e">
        <f t="shared" si="62"/>
        <v>#DIV/0!</v>
      </c>
    </row>
    <row r="387" spans="1:9" x14ac:dyDescent="0.3">
      <c r="A387">
        <v>21</v>
      </c>
      <c r="B387">
        <v>17</v>
      </c>
      <c r="C387">
        <f t="shared" si="63"/>
        <v>0</v>
      </c>
      <c r="D387">
        <f t="shared" si="64"/>
        <v>0</v>
      </c>
      <c r="E387">
        <v>0</v>
      </c>
      <c r="F387">
        <v>0</v>
      </c>
      <c r="G387">
        <v>0</v>
      </c>
      <c r="H387" t="e">
        <f t="shared" si="61"/>
        <v>#DIV/0!</v>
      </c>
      <c r="I387" t="e">
        <f t="shared" si="62"/>
        <v>#DIV/0!</v>
      </c>
    </row>
    <row r="388" spans="1:9" x14ac:dyDescent="0.3">
      <c r="A388">
        <v>21</v>
      </c>
      <c r="B388">
        <v>19</v>
      </c>
      <c r="C388">
        <f t="shared" si="63"/>
        <v>-8</v>
      </c>
      <c r="D388">
        <f t="shared" si="64"/>
        <v>8</v>
      </c>
      <c r="E388">
        <v>7</v>
      </c>
      <c r="F388">
        <v>1</v>
      </c>
      <c r="G388">
        <v>0</v>
      </c>
      <c r="H388" t="e">
        <f t="shared" si="61"/>
        <v>#DIV/0!</v>
      </c>
      <c r="I388" t="e">
        <f t="shared" si="62"/>
        <v>#DIV/0!</v>
      </c>
    </row>
    <row r="389" spans="1:9" x14ac:dyDescent="0.3">
      <c r="A389">
        <v>21</v>
      </c>
      <c r="B389">
        <v>21</v>
      </c>
      <c r="C389">
        <f t="shared" si="63"/>
        <v>-27</v>
      </c>
      <c r="D389">
        <f t="shared" si="64"/>
        <v>27</v>
      </c>
      <c r="E389">
        <v>4</v>
      </c>
      <c r="F389">
        <v>15</v>
      </c>
      <c r="G389">
        <v>0</v>
      </c>
      <c r="H389" t="e">
        <f t="shared" si="61"/>
        <v>#DIV/0!</v>
      </c>
      <c r="I389" t="e">
        <f t="shared" si="62"/>
        <v>#DIV/0!</v>
      </c>
    </row>
    <row r="390" spans="1:9" x14ac:dyDescent="0.3">
      <c r="A390">
        <v>21</v>
      </c>
      <c r="B390">
        <v>24</v>
      </c>
      <c r="C390">
        <f t="shared" si="63"/>
        <v>-48</v>
      </c>
      <c r="D390">
        <f t="shared" si="64"/>
        <v>48</v>
      </c>
      <c r="E390">
        <v>17</v>
      </c>
      <c r="F390">
        <v>4</v>
      </c>
      <c r="G390">
        <v>0</v>
      </c>
      <c r="H390" t="e">
        <f t="shared" si="61"/>
        <v>#DIV/0!</v>
      </c>
      <c r="I390" t="e">
        <f t="shared" si="62"/>
        <v>#DIV/0!</v>
      </c>
    </row>
    <row r="391" spans="1:9" x14ac:dyDescent="0.3">
      <c r="A391">
        <v>21</v>
      </c>
      <c r="B391">
        <v>26</v>
      </c>
      <c r="C391">
        <f t="shared" si="63"/>
        <v>-86</v>
      </c>
      <c r="D391">
        <f t="shared" si="64"/>
        <v>86</v>
      </c>
      <c r="E391">
        <v>31</v>
      </c>
      <c r="F391">
        <v>7</v>
      </c>
      <c r="G391">
        <v>0</v>
      </c>
      <c r="H391" t="e">
        <f t="shared" si="61"/>
        <v>#DIV/0!</v>
      </c>
      <c r="I391" t="e">
        <f t="shared" si="62"/>
        <v>#DIV/0!</v>
      </c>
    </row>
    <row r="392" spans="1:9" x14ac:dyDescent="0.3">
      <c r="A392">
        <v>21</v>
      </c>
      <c r="B392">
        <v>29</v>
      </c>
      <c r="C392">
        <f t="shared" si="63"/>
        <v>-116</v>
      </c>
      <c r="D392">
        <f t="shared" si="64"/>
        <v>116</v>
      </c>
      <c r="E392">
        <v>29</v>
      </c>
      <c r="F392">
        <v>1</v>
      </c>
      <c r="G392">
        <v>0</v>
      </c>
      <c r="H392" t="e">
        <f t="shared" si="61"/>
        <v>#DIV/0!</v>
      </c>
      <c r="I392" t="e">
        <f t="shared" si="62"/>
        <v>#DIV/0!</v>
      </c>
    </row>
    <row r="393" spans="1:9" x14ac:dyDescent="0.3">
      <c r="A393">
        <v>21</v>
      </c>
      <c r="B393">
        <v>31</v>
      </c>
      <c r="C393">
        <f t="shared" si="63"/>
        <v>-125</v>
      </c>
      <c r="D393">
        <f t="shared" si="64"/>
        <v>125</v>
      </c>
      <c r="E393">
        <v>9</v>
      </c>
      <c r="F393">
        <v>0</v>
      </c>
      <c r="G393">
        <v>0</v>
      </c>
      <c r="H393" t="e">
        <f t="shared" si="61"/>
        <v>#DIV/0!</v>
      </c>
      <c r="I393" t="e">
        <f t="shared" si="62"/>
        <v>#DIV/0!</v>
      </c>
    </row>
    <row r="394" spans="1:9" x14ac:dyDescent="0.3">
      <c r="A394">
        <v>21</v>
      </c>
      <c r="B394">
        <v>33</v>
      </c>
      <c r="C394">
        <f t="shared" si="63"/>
        <v>-143</v>
      </c>
      <c r="D394">
        <f t="shared" si="64"/>
        <v>143</v>
      </c>
      <c r="E394">
        <v>18</v>
      </c>
      <c r="F394">
        <v>0</v>
      </c>
      <c r="G394">
        <v>0</v>
      </c>
      <c r="H394" t="e">
        <f t="shared" si="61"/>
        <v>#DIV/0!</v>
      </c>
      <c r="I394" t="e">
        <f t="shared" si="62"/>
        <v>#DIV/0!</v>
      </c>
    </row>
    <row r="395" spans="1:9" x14ac:dyDescent="0.3">
      <c r="A395">
        <v>21</v>
      </c>
      <c r="B395">
        <v>35</v>
      </c>
      <c r="C395">
        <f t="shared" si="63"/>
        <v>-149</v>
      </c>
      <c r="D395">
        <f>SUM(E395:F395,D394)</f>
        <v>149</v>
      </c>
      <c r="E395">
        <v>6</v>
      </c>
      <c r="F395">
        <v>0</v>
      </c>
      <c r="G395">
        <v>0</v>
      </c>
      <c r="H395" t="e">
        <f t="shared" si="61"/>
        <v>#DIV/0!</v>
      </c>
      <c r="I395" t="e">
        <f t="shared" si="62"/>
        <v>#DIV/0!</v>
      </c>
    </row>
    <row r="396" spans="1:9" x14ac:dyDescent="0.3">
      <c r="A396">
        <v>21</v>
      </c>
      <c r="B396">
        <v>38</v>
      </c>
      <c r="C396">
        <f t="shared" si="63"/>
        <v>-154</v>
      </c>
      <c r="D396">
        <f t="shared" ref="D396:D398" si="65">SUM(E396:F396,D395)</f>
        <v>154</v>
      </c>
      <c r="E396">
        <v>5</v>
      </c>
      <c r="F396">
        <v>0</v>
      </c>
      <c r="G396">
        <v>0</v>
      </c>
      <c r="H396" t="e">
        <f t="shared" si="61"/>
        <v>#DIV/0!</v>
      </c>
      <c r="I396" t="e">
        <f t="shared" si="62"/>
        <v>#DIV/0!</v>
      </c>
    </row>
    <row r="397" spans="1:9" x14ac:dyDescent="0.3">
      <c r="A397">
        <v>21</v>
      </c>
      <c r="B397">
        <v>40</v>
      </c>
      <c r="C397">
        <f t="shared" si="63"/>
        <v>-154</v>
      </c>
      <c r="D397">
        <f t="shared" si="65"/>
        <v>154</v>
      </c>
      <c r="E397">
        <v>0</v>
      </c>
      <c r="F397">
        <v>0</v>
      </c>
      <c r="G397">
        <v>0</v>
      </c>
      <c r="H397" t="e">
        <f t="shared" si="61"/>
        <v>#DIV/0!</v>
      </c>
      <c r="I397" t="e">
        <f t="shared" si="62"/>
        <v>#DIV/0!</v>
      </c>
    </row>
    <row r="398" spans="1:9" x14ac:dyDescent="0.3">
      <c r="A398">
        <v>21</v>
      </c>
      <c r="C398">
        <f t="shared" si="63"/>
        <v>-154</v>
      </c>
      <c r="D398">
        <f t="shared" si="65"/>
        <v>154</v>
      </c>
      <c r="E398">
        <v>0</v>
      </c>
      <c r="F398">
        <v>0</v>
      </c>
      <c r="G398">
        <v>0</v>
      </c>
      <c r="H398" t="e">
        <f t="shared" si="61"/>
        <v>#DIV/0!</v>
      </c>
      <c r="I398" t="e">
        <f t="shared" si="62"/>
        <v>#DIV/0!</v>
      </c>
    </row>
  </sheetData>
  <pageMargins left="0.7" right="0.7" top="0.75" bottom="0.75" header="0.3" footer="0.3"/>
  <pageSetup orientation="portrait" horizontalDpi="360" verticalDpi="36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R23"/>
  <sheetViews>
    <sheetView workbookViewId="0">
      <selection activeCell="L21" sqref="L21"/>
    </sheetView>
  </sheetViews>
  <sheetFormatPr defaultColWidth="11.5546875" defaultRowHeight="14.4" x14ac:dyDescent="0.3"/>
  <sheetData>
    <row r="3" spans="1:18" x14ac:dyDescent="0.3">
      <c r="A3" s="3" t="s">
        <v>10</v>
      </c>
      <c r="B3" s="3" t="s">
        <v>58</v>
      </c>
      <c r="C3" s="3"/>
      <c r="D3" s="3"/>
      <c r="E3" s="3"/>
      <c r="F3" s="3"/>
      <c r="G3" s="3"/>
      <c r="H3" s="3"/>
      <c r="J3" t="s">
        <v>10</v>
      </c>
      <c r="K3" t="s">
        <v>58</v>
      </c>
      <c r="P3" t="s">
        <v>10</v>
      </c>
      <c r="Q3" t="s">
        <v>58</v>
      </c>
    </row>
    <row r="4" spans="1:18" x14ac:dyDescent="0.3">
      <c r="A4" s="3" t="s">
        <v>11</v>
      </c>
      <c r="B4" s="4" t="s">
        <v>18</v>
      </c>
      <c r="C4" s="5" t="s">
        <v>19</v>
      </c>
      <c r="D4" s="3"/>
      <c r="E4" s="3"/>
      <c r="F4" s="3"/>
      <c r="G4" s="3"/>
      <c r="H4" s="3"/>
      <c r="J4" t="s">
        <v>11</v>
      </c>
      <c r="K4" s="6" t="s">
        <v>18</v>
      </c>
      <c r="L4" s="7" t="s">
        <v>19</v>
      </c>
      <c r="P4" t="s">
        <v>68</v>
      </c>
      <c r="Q4" s="6" t="s">
        <v>36</v>
      </c>
      <c r="R4" s="7" t="s">
        <v>37</v>
      </c>
    </row>
    <row r="5" spans="1:18" x14ac:dyDescent="0.3">
      <c r="A5" s="3" t="s">
        <v>12</v>
      </c>
      <c r="B5" s="4" t="s">
        <v>20</v>
      </c>
      <c r="C5" s="5" t="s">
        <v>21</v>
      </c>
      <c r="D5" s="3"/>
      <c r="E5" s="3"/>
      <c r="F5" s="3"/>
      <c r="G5" s="3"/>
      <c r="H5" s="3"/>
      <c r="J5" t="s">
        <v>12</v>
      </c>
      <c r="K5" s="6" t="s">
        <v>20</v>
      </c>
      <c r="L5" s="7" t="s">
        <v>21</v>
      </c>
      <c r="P5" t="s">
        <v>69</v>
      </c>
      <c r="Q5" s="6" t="s">
        <v>38</v>
      </c>
      <c r="R5" s="7" t="s">
        <v>39</v>
      </c>
    </row>
    <row r="6" spans="1:18" x14ac:dyDescent="0.3">
      <c r="A6" s="3" t="s">
        <v>13</v>
      </c>
      <c r="B6" s="4" t="s">
        <v>22</v>
      </c>
      <c r="C6" s="5" t="s">
        <v>23</v>
      </c>
      <c r="D6" s="3"/>
      <c r="E6" s="3"/>
      <c r="F6" s="3"/>
      <c r="G6" s="3"/>
      <c r="H6" s="3"/>
      <c r="J6" t="s">
        <v>13</v>
      </c>
      <c r="K6" s="6" t="s">
        <v>22</v>
      </c>
      <c r="L6" s="7" t="s">
        <v>23</v>
      </c>
      <c r="P6" t="s">
        <v>59</v>
      </c>
      <c r="Q6" s="6" t="s">
        <v>40</v>
      </c>
      <c r="R6" s="7" t="s">
        <v>41</v>
      </c>
    </row>
    <row r="7" spans="1:18" x14ac:dyDescent="0.3">
      <c r="A7" s="3" t="s">
        <v>14</v>
      </c>
      <c r="B7" s="4" t="s">
        <v>24</v>
      </c>
      <c r="C7" s="5" t="s">
        <v>25</v>
      </c>
      <c r="D7" s="3"/>
      <c r="E7" s="3"/>
      <c r="F7" s="3"/>
      <c r="G7" s="3"/>
      <c r="H7" s="3"/>
      <c r="J7" t="s">
        <v>14</v>
      </c>
      <c r="K7" s="6" t="s">
        <v>24</v>
      </c>
      <c r="L7" s="7" t="s">
        <v>25</v>
      </c>
      <c r="P7" t="s">
        <v>70</v>
      </c>
      <c r="Q7" s="6" t="s">
        <v>42</v>
      </c>
      <c r="R7" s="7" t="s">
        <v>43</v>
      </c>
    </row>
    <row r="8" spans="1:18" x14ac:dyDescent="0.3">
      <c r="A8" s="3" t="s">
        <v>15</v>
      </c>
      <c r="B8" s="4" t="s">
        <v>26</v>
      </c>
      <c r="C8" s="5" t="s">
        <v>27</v>
      </c>
      <c r="D8" s="3"/>
      <c r="E8" s="3"/>
      <c r="F8" s="3"/>
      <c r="G8" s="3"/>
      <c r="H8" s="3"/>
      <c r="J8" t="s">
        <v>15</v>
      </c>
      <c r="K8" s="6" t="s">
        <v>26</v>
      </c>
      <c r="L8" s="7" t="s">
        <v>27</v>
      </c>
      <c r="P8" t="s">
        <v>71</v>
      </c>
      <c r="Q8" s="6" t="s">
        <v>44</v>
      </c>
      <c r="R8" s="7" t="s">
        <v>45</v>
      </c>
    </row>
    <row r="9" spans="1:18" x14ac:dyDescent="0.3">
      <c r="A9" s="3" t="s">
        <v>16</v>
      </c>
      <c r="B9" s="4" t="s">
        <v>28</v>
      </c>
      <c r="C9" s="5" t="s">
        <v>29</v>
      </c>
      <c r="D9" s="3"/>
      <c r="E9" s="3"/>
      <c r="F9" s="3"/>
      <c r="G9" s="3"/>
      <c r="H9" s="3"/>
      <c r="J9" t="s">
        <v>16</v>
      </c>
      <c r="K9" s="6" t="s">
        <v>28</v>
      </c>
      <c r="L9" s="7" t="s">
        <v>29</v>
      </c>
      <c r="P9" t="s">
        <v>60</v>
      </c>
      <c r="Q9" s="6" t="s">
        <v>46</v>
      </c>
      <c r="R9" s="7" t="s">
        <v>47</v>
      </c>
    </row>
    <row r="10" spans="1:18" x14ac:dyDescent="0.3">
      <c r="A10" s="3" t="s">
        <v>66</v>
      </c>
      <c r="B10" s="4" t="s">
        <v>30</v>
      </c>
      <c r="C10" s="5" t="s">
        <v>31</v>
      </c>
      <c r="D10" s="3"/>
      <c r="E10" s="3"/>
      <c r="F10" s="3"/>
      <c r="G10" s="3"/>
      <c r="H10" s="3"/>
      <c r="K10" s="6"/>
      <c r="L10" s="7"/>
      <c r="P10" t="s">
        <v>61</v>
      </c>
      <c r="Q10" s="6" t="s">
        <v>48</v>
      </c>
      <c r="R10" s="7" t="s">
        <v>49</v>
      </c>
    </row>
    <row r="11" spans="1:18" x14ac:dyDescent="0.3">
      <c r="A11" s="3" t="s">
        <v>17</v>
      </c>
      <c r="B11" s="4" t="s">
        <v>32</v>
      </c>
      <c r="C11" s="5" t="s">
        <v>33</v>
      </c>
      <c r="D11" s="3"/>
      <c r="E11" s="3"/>
      <c r="F11" s="3"/>
      <c r="G11" s="3"/>
      <c r="H11" s="3"/>
      <c r="K11" s="6"/>
      <c r="L11" s="7"/>
      <c r="P11" t="s">
        <v>62</v>
      </c>
      <c r="Q11" s="6" t="s">
        <v>50</v>
      </c>
      <c r="R11" s="7" t="s">
        <v>51</v>
      </c>
    </row>
    <row r="12" spans="1:18" x14ac:dyDescent="0.3">
      <c r="A12" s="3" t="s">
        <v>67</v>
      </c>
      <c r="B12" s="4" t="s">
        <v>34</v>
      </c>
      <c r="C12" s="5" t="s">
        <v>35</v>
      </c>
      <c r="D12" s="3"/>
      <c r="E12" s="3"/>
      <c r="F12" s="3"/>
      <c r="G12" s="3"/>
      <c r="H12" s="3"/>
      <c r="J12" t="s">
        <v>10</v>
      </c>
      <c r="K12" t="s">
        <v>58</v>
      </c>
      <c r="P12" t="s">
        <v>63</v>
      </c>
      <c r="Q12" s="6" t="s">
        <v>52</v>
      </c>
      <c r="R12" s="7" t="s">
        <v>53</v>
      </c>
    </row>
    <row r="13" spans="1:18" x14ac:dyDescent="0.3">
      <c r="A13" s="3" t="s">
        <v>68</v>
      </c>
      <c r="B13" s="4" t="s">
        <v>36</v>
      </c>
      <c r="C13" s="5" t="s">
        <v>37</v>
      </c>
      <c r="D13" s="3"/>
      <c r="E13" s="3"/>
      <c r="F13" s="3"/>
      <c r="G13" s="3"/>
      <c r="H13" s="3"/>
      <c r="J13" t="s">
        <v>66</v>
      </c>
      <c r="K13" s="6" t="s">
        <v>30</v>
      </c>
      <c r="L13" s="7" t="s">
        <v>31</v>
      </c>
    </row>
    <row r="14" spans="1:18" x14ac:dyDescent="0.3">
      <c r="A14" s="3" t="s">
        <v>69</v>
      </c>
      <c r="B14" s="4" t="s">
        <v>38</v>
      </c>
      <c r="C14" s="5" t="s">
        <v>39</v>
      </c>
      <c r="D14" s="3"/>
      <c r="E14" s="3"/>
      <c r="F14" s="3"/>
      <c r="G14" s="3"/>
      <c r="H14" s="3"/>
      <c r="J14" t="s">
        <v>17</v>
      </c>
      <c r="K14" s="6" t="s">
        <v>32</v>
      </c>
      <c r="L14" s="7" t="s">
        <v>33</v>
      </c>
    </row>
    <row r="15" spans="1:18" x14ac:dyDescent="0.3">
      <c r="A15" s="3" t="s">
        <v>59</v>
      </c>
      <c r="B15" s="4" t="s">
        <v>40</v>
      </c>
      <c r="C15" s="5" t="s">
        <v>41</v>
      </c>
      <c r="D15" s="3"/>
      <c r="E15" s="3"/>
      <c r="F15" s="3"/>
      <c r="G15" s="3"/>
      <c r="H15" s="3"/>
      <c r="J15" t="s">
        <v>67</v>
      </c>
      <c r="K15" s="6" t="s">
        <v>34</v>
      </c>
      <c r="L15" s="7" t="s">
        <v>35</v>
      </c>
    </row>
    <row r="16" spans="1:18" x14ac:dyDescent="0.3">
      <c r="A16" s="3" t="s">
        <v>70</v>
      </c>
      <c r="B16" s="4" t="s">
        <v>42</v>
      </c>
      <c r="C16" s="5" t="s">
        <v>43</v>
      </c>
      <c r="D16" s="3"/>
      <c r="E16" s="3"/>
      <c r="F16" s="3"/>
      <c r="G16" s="3"/>
      <c r="H16" s="3"/>
      <c r="J16" t="s">
        <v>70</v>
      </c>
      <c r="K16" s="6" t="s">
        <v>42</v>
      </c>
      <c r="L16" s="7" t="s">
        <v>43</v>
      </c>
    </row>
    <row r="17" spans="1:12" x14ac:dyDescent="0.3">
      <c r="A17" s="3" t="s">
        <v>71</v>
      </c>
      <c r="B17" s="4" t="s">
        <v>44</v>
      </c>
      <c r="C17" s="5" t="s">
        <v>45</v>
      </c>
      <c r="D17" s="3"/>
      <c r="E17" s="3"/>
      <c r="F17" s="3"/>
      <c r="G17" s="3"/>
      <c r="H17" s="3"/>
      <c r="J17" t="s">
        <v>71</v>
      </c>
      <c r="K17" s="6" t="s">
        <v>44</v>
      </c>
      <c r="L17" s="7" t="s">
        <v>45</v>
      </c>
    </row>
    <row r="18" spans="1:12" x14ac:dyDescent="0.3">
      <c r="A18" s="3" t="s">
        <v>60</v>
      </c>
      <c r="B18" s="4" t="s">
        <v>46</v>
      </c>
      <c r="C18" s="5" t="s">
        <v>47</v>
      </c>
      <c r="D18" s="3"/>
      <c r="E18" s="3"/>
      <c r="F18" s="3"/>
      <c r="G18" s="3"/>
      <c r="H18" s="3"/>
      <c r="J18" t="s">
        <v>60</v>
      </c>
      <c r="K18" s="6" t="s">
        <v>46</v>
      </c>
      <c r="L18" s="7" t="s">
        <v>47</v>
      </c>
    </row>
    <row r="19" spans="1:12" x14ac:dyDescent="0.3">
      <c r="A19" s="3" t="s">
        <v>61</v>
      </c>
      <c r="B19" s="4" t="s">
        <v>48</v>
      </c>
      <c r="C19" s="5" t="s">
        <v>49</v>
      </c>
      <c r="D19" s="3"/>
      <c r="E19" s="3"/>
      <c r="F19" s="3"/>
      <c r="G19" s="3"/>
      <c r="H19" s="3"/>
      <c r="J19" t="s">
        <v>61</v>
      </c>
      <c r="K19" s="6" t="s">
        <v>48</v>
      </c>
      <c r="L19" s="7" t="s">
        <v>49</v>
      </c>
    </row>
    <row r="20" spans="1:12" x14ac:dyDescent="0.3">
      <c r="A20" s="3" t="s">
        <v>62</v>
      </c>
      <c r="B20" s="4" t="s">
        <v>50</v>
      </c>
      <c r="C20" s="5" t="s">
        <v>51</v>
      </c>
      <c r="D20" s="3"/>
      <c r="E20" s="3"/>
      <c r="F20" s="3"/>
      <c r="G20" s="3"/>
      <c r="H20" s="3"/>
      <c r="J20" t="s">
        <v>64</v>
      </c>
      <c r="K20" s="6" t="s">
        <v>54</v>
      </c>
      <c r="L20" s="7" t="s">
        <v>55</v>
      </c>
    </row>
    <row r="21" spans="1:12" x14ac:dyDescent="0.3">
      <c r="A21" s="3" t="s">
        <v>63</v>
      </c>
      <c r="B21" s="4" t="s">
        <v>52</v>
      </c>
      <c r="C21" s="5" t="s">
        <v>53</v>
      </c>
      <c r="D21" s="3"/>
      <c r="E21" s="3"/>
      <c r="F21" s="3"/>
      <c r="G21" s="3"/>
      <c r="H21" s="3"/>
      <c r="J21" t="s">
        <v>65</v>
      </c>
      <c r="K21" s="6" t="s">
        <v>56</v>
      </c>
      <c r="L21" s="7" t="s">
        <v>57</v>
      </c>
    </row>
    <row r="22" spans="1:12" x14ac:dyDescent="0.3">
      <c r="A22" s="3" t="s">
        <v>64</v>
      </c>
      <c r="B22" s="4" t="s">
        <v>54</v>
      </c>
      <c r="C22" s="5" t="s">
        <v>55</v>
      </c>
      <c r="D22" s="3"/>
      <c r="E22" s="3"/>
      <c r="F22" s="3"/>
      <c r="G22" s="3"/>
      <c r="H22" s="3"/>
    </row>
    <row r="23" spans="1:12" x14ac:dyDescent="0.3">
      <c r="A23" s="3" t="s">
        <v>65</v>
      </c>
      <c r="B23" s="4" t="s">
        <v>56</v>
      </c>
      <c r="C23" s="5" t="s">
        <v>57</v>
      </c>
      <c r="D23" s="3"/>
      <c r="E23" s="3"/>
      <c r="F23" s="3"/>
      <c r="G23" s="3"/>
      <c r="H23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data</vt:lpstr>
      <vt:lpstr>stats</vt:lpstr>
      <vt:lpstr>Sheet2</vt:lpstr>
      <vt:lpstr>sDR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Hillary Miller</dc:creator>
  <cp:lastModifiedBy>Tuckowski, Angela</cp:lastModifiedBy>
  <dcterms:created xsi:type="dcterms:W3CDTF">2018-04-11T15:01:29Z</dcterms:created>
  <dcterms:modified xsi:type="dcterms:W3CDTF">2024-03-15T17:25:44Z</dcterms:modified>
</cp:coreProperties>
</file>